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carseldineb\Desktop\"/>
    </mc:Choice>
  </mc:AlternateContent>
  <xr:revisionPtr revIDLastSave="0" documentId="8_{2A0F97B4-36A9-49B3-811E-A0AB2D083E05}" xr6:coauthVersionLast="47" xr6:coauthVersionMax="47" xr10:uidLastSave="{00000000-0000-0000-0000-000000000000}"/>
  <bookViews>
    <workbookView xWindow="-108" yWindow="-108" windowWidth="23256" windowHeight="14016" xr2:uid="{4CB9198C-BCB0-40C2-BAC8-D511A5B7C461}"/>
  </bookViews>
  <sheets>
    <sheet name="Instructions" sheetId="28" r:id="rId1"/>
    <sheet name="1.0 Project Details" sheetId="16" r:id="rId2"/>
    <sheet name="2.0 Issue Identification" sheetId="15" r:id="rId3"/>
    <sheet name="Drop downs" sheetId="32" state="hidden" r:id="rId4"/>
    <sheet name="3.0 Benefits &amp; Collaboration" sheetId="17" r:id="rId5"/>
    <sheet name="4.0 Plan of Activities" sheetId="22" r:id="rId6"/>
    <sheet name="5.0 Project Delivery" sheetId="19" r:id="rId7"/>
    <sheet name="6.0 Project Costs &amp; Innovation" sheetId="18" r:id="rId8"/>
    <sheet name="7.0 Supporting Evidence" sheetId="23" r:id="rId9"/>
    <sheet name="Checklist" sheetId="31" r:id="rId10"/>
    <sheet name="Checklist_1" sheetId="24" state="hidden" r:id="rId11"/>
    <sheet name="Certification" sheetId="25" r:id="rId12"/>
    <sheet name="EOI DATA" sheetId="26" state="veryHidden" r:id="rId13"/>
    <sheet name="OTHER DATA" sheetId="27" state="veryHidden" r:id="rId14"/>
  </sheets>
  <definedNames>
    <definedName name="Estimate_method">'OTHER DATA'!$H$3:$H$7</definedName>
    <definedName name="policy">'OTHER DATA'!$E$3:$E$13</definedName>
    <definedName name="Project_Category">'OTHER DATA'!$C$3:$C$19</definedName>
    <definedName name="Project_s_key_Objective">'OTHER DATA'!$D$3:$D$5</definedName>
    <definedName name="Project_stage">'OTHER DATA'!$G$3:$G$9</definedName>
    <definedName name="Project_type">'OTHER DATA'!$B$3:$B$4</definedName>
    <definedName name="ProjectBenefit">'OTHER DATA'!$F$3:$F$13</definedName>
    <definedName name="YesNo1" localSheetId="13">'OTHER DATA'!$A$3:$A$4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5" l="1"/>
  <c r="E7" i="22"/>
  <c r="E9" i="22"/>
  <c r="E3" i="22"/>
  <c r="E5" i="22"/>
  <c r="I11" i="16"/>
  <c r="I12" i="16"/>
  <c r="H13" i="16"/>
  <c r="I13" i="16"/>
  <c r="H14" i="16"/>
  <c r="I14" i="16"/>
  <c r="I15" i="16"/>
  <c r="J16" i="16" s="1"/>
  <c r="I17" i="16"/>
  <c r="J18" i="16" s="1"/>
  <c r="I19" i="16"/>
  <c r="J20" i="16" s="1"/>
  <c r="I21" i="16"/>
  <c r="J22" i="16" s="1"/>
  <c r="B19" i="22"/>
  <c r="B20" i="22"/>
  <c r="B21" i="22" s="1"/>
  <c r="B22" i="22"/>
  <c r="B23" i="22"/>
  <c r="B24" i="22"/>
  <c r="B25" i="22"/>
  <c r="B26" i="22"/>
  <c r="B27" i="22"/>
  <c r="B28" i="22"/>
  <c r="B29" i="22" s="1"/>
  <c r="B30" i="22" s="1"/>
  <c r="B31" i="22" s="1"/>
  <c r="B32" i="22" s="1"/>
  <c r="B33" i="22" s="1"/>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I12" i="31"/>
  <c r="C27" i="25"/>
  <c r="B79" i="31"/>
  <c r="I77" i="31"/>
  <c r="I75" i="31"/>
  <c r="I73" i="31"/>
  <c r="I70" i="31"/>
  <c r="B64" i="31"/>
  <c r="I52" i="31"/>
  <c r="I48" i="31"/>
  <c r="B46" i="31"/>
  <c r="B32" i="31"/>
  <c r="I30" i="31"/>
  <c r="I28" i="31"/>
  <c r="I26" i="31"/>
  <c r="I23" i="31"/>
  <c r="B21" i="31"/>
  <c r="I19" i="31"/>
  <c r="I17" i="31"/>
  <c r="I14" i="31"/>
  <c r="B11" i="31"/>
  <c r="I6" i="31"/>
  <c r="B4" i="31"/>
  <c r="E15" i="22"/>
  <c r="I14" i="24"/>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l="1"/>
  <c r="C25" i="25" s="1"/>
  <c r="I30" i="24"/>
  <c r="I28" i="24"/>
  <c r="I77" i="24"/>
  <c r="I75" i="24"/>
  <c r="I73" i="24"/>
  <c r="I70" i="24"/>
  <c r="I52" i="24"/>
  <c r="U88" i="22" l="1"/>
  <c r="T88" i="22"/>
  <c r="S88" i="22"/>
  <c r="R88" i="22"/>
  <c r="U87" i="22"/>
  <c r="T87" i="22"/>
  <c r="S87" i="22"/>
  <c r="R87" i="22"/>
  <c r="U86" i="22"/>
  <c r="T86" i="22"/>
  <c r="S86" i="22"/>
  <c r="R86" i="22"/>
  <c r="U85" i="22"/>
  <c r="T85" i="22"/>
  <c r="S85" i="22"/>
  <c r="R85" i="22"/>
  <c r="U84" i="22"/>
  <c r="T84" i="22"/>
  <c r="S84" i="22"/>
  <c r="R84" i="22"/>
  <c r="U83" i="22"/>
  <c r="T83" i="22"/>
  <c r="S83" i="22"/>
  <c r="R83" i="22"/>
  <c r="U82" i="22"/>
  <c r="T82" i="22"/>
  <c r="S82" i="22"/>
  <c r="R82" i="22"/>
  <c r="U81" i="22"/>
  <c r="T81" i="22"/>
  <c r="S81" i="22"/>
  <c r="R81" i="22"/>
  <c r="U80" i="22"/>
  <c r="T80" i="22"/>
  <c r="S80" i="22"/>
  <c r="R80" i="22"/>
  <c r="U79" i="22"/>
  <c r="T79" i="22"/>
  <c r="S79" i="22"/>
  <c r="R79" i="22"/>
  <c r="U78" i="22"/>
  <c r="T78" i="22"/>
  <c r="S78" i="22"/>
  <c r="R78" i="22"/>
  <c r="U77" i="22"/>
  <c r="T77" i="22"/>
  <c r="S77" i="22"/>
  <c r="R77" i="22"/>
  <c r="U76" i="22"/>
  <c r="T76" i="22"/>
  <c r="S76" i="22"/>
  <c r="R76" i="22"/>
  <c r="U75" i="22"/>
  <c r="T75" i="22"/>
  <c r="S75" i="22"/>
  <c r="R75" i="22"/>
  <c r="U74" i="22"/>
  <c r="T74" i="22"/>
  <c r="S74" i="22"/>
  <c r="R74" i="22"/>
  <c r="U73" i="22"/>
  <c r="T73" i="22"/>
  <c r="S73" i="22"/>
  <c r="R73" i="22"/>
  <c r="U72" i="22"/>
  <c r="T72" i="22"/>
  <c r="S72" i="22"/>
  <c r="R72" i="22"/>
  <c r="U71" i="22"/>
  <c r="T71" i="22"/>
  <c r="S71" i="22"/>
  <c r="R71" i="22"/>
  <c r="U70" i="22"/>
  <c r="T70" i="22"/>
  <c r="S70" i="22"/>
  <c r="R70" i="22"/>
  <c r="U69" i="22"/>
  <c r="T69" i="22"/>
  <c r="S69" i="22"/>
  <c r="R69" i="22"/>
  <c r="U68" i="22"/>
  <c r="T68" i="22"/>
  <c r="S68" i="22"/>
  <c r="R68" i="22"/>
  <c r="U67" i="22"/>
  <c r="T67" i="22"/>
  <c r="S67" i="22"/>
  <c r="R67" i="22"/>
  <c r="U66" i="22"/>
  <c r="T66" i="22"/>
  <c r="S66" i="22"/>
  <c r="R66" i="22"/>
  <c r="U65" i="22"/>
  <c r="T65" i="22"/>
  <c r="S65" i="22"/>
  <c r="R65" i="22"/>
  <c r="U64" i="22"/>
  <c r="T64" i="22"/>
  <c r="S64" i="22"/>
  <c r="R64" i="22"/>
  <c r="U63" i="22"/>
  <c r="T63" i="22"/>
  <c r="S63" i="22"/>
  <c r="R63" i="22"/>
  <c r="U62" i="22"/>
  <c r="T62" i="22"/>
  <c r="S62" i="22"/>
  <c r="R62" i="22"/>
  <c r="U61" i="22"/>
  <c r="T61" i="22"/>
  <c r="S61" i="22"/>
  <c r="R61" i="22"/>
  <c r="U60" i="22"/>
  <c r="T60" i="22"/>
  <c r="S60" i="22"/>
  <c r="R60" i="22"/>
  <c r="U59" i="22"/>
  <c r="T59" i="22"/>
  <c r="S59" i="22"/>
  <c r="R59" i="22"/>
  <c r="U58" i="22"/>
  <c r="T58" i="22"/>
  <c r="S58" i="22"/>
  <c r="R58" i="22"/>
  <c r="U57" i="22"/>
  <c r="T57" i="22"/>
  <c r="S57" i="22"/>
  <c r="R57" i="22"/>
  <c r="U56" i="22"/>
  <c r="T56" i="22"/>
  <c r="S56" i="22"/>
  <c r="R56" i="22"/>
  <c r="U55" i="22"/>
  <c r="T55" i="22"/>
  <c r="S55" i="22"/>
  <c r="R55" i="22"/>
  <c r="U54" i="22"/>
  <c r="T54" i="22"/>
  <c r="S54" i="22"/>
  <c r="R54" i="22"/>
  <c r="U53" i="22"/>
  <c r="T53" i="22"/>
  <c r="S53" i="22"/>
  <c r="R53" i="22"/>
  <c r="U52" i="22"/>
  <c r="T52" i="22"/>
  <c r="S52" i="22"/>
  <c r="R52" i="22"/>
  <c r="U51" i="22"/>
  <c r="T51" i="22"/>
  <c r="S51" i="22"/>
  <c r="R51" i="22"/>
  <c r="U50" i="22"/>
  <c r="T50" i="22"/>
  <c r="S50" i="22"/>
  <c r="R50" i="22"/>
  <c r="U49" i="22"/>
  <c r="T49" i="22"/>
  <c r="S49" i="22"/>
  <c r="R49" i="22"/>
  <c r="U48" i="22"/>
  <c r="T48" i="22"/>
  <c r="S48" i="22"/>
  <c r="R48" i="22"/>
  <c r="U47" i="22"/>
  <c r="T47" i="22"/>
  <c r="S47" i="22"/>
  <c r="R47" i="22"/>
  <c r="U46" i="22"/>
  <c r="T46" i="22"/>
  <c r="S46" i="22"/>
  <c r="R46" i="22"/>
  <c r="U45" i="22"/>
  <c r="T45" i="22"/>
  <c r="S45" i="22"/>
  <c r="R45" i="22"/>
  <c r="U44" i="22"/>
  <c r="T44" i="22"/>
  <c r="S44" i="22"/>
  <c r="R44" i="22"/>
  <c r="U43" i="22"/>
  <c r="T43" i="22"/>
  <c r="S43" i="22"/>
  <c r="R43" i="22"/>
  <c r="U42" i="22"/>
  <c r="T42" i="22"/>
  <c r="S42" i="22"/>
  <c r="R42" i="22"/>
  <c r="U41" i="22"/>
  <c r="T41" i="22"/>
  <c r="S41" i="22"/>
  <c r="R41" i="22"/>
  <c r="U40" i="22"/>
  <c r="T40" i="22"/>
  <c r="S40" i="22"/>
  <c r="R40" i="22"/>
  <c r="U39" i="22"/>
  <c r="T39" i="22"/>
  <c r="S39" i="22"/>
  <c r="R39" i="22"/>
  <c r="U38" i="22"/>
  <c r="T38" i="22"/>
  <c r="S38" i="22"/>
  <c r="R38" i="22"/>
  <c r="U37" i="22"/>
  <c r="T37" i="22"/>
  <c r="S37" i="22"/>
  <c r="R37" i="22"/>
  <c r="U36" i="22"/>
  <c r="T36" i="22"/>
  <c r="S36" i="22"/>
  <c r="R36" i="22"/>
  <c r="U35" i="22"/>
  <c r="T35" i="22"/>
  <c r="S35" i="22"/>
  <c r="R35" i="22"/>
  <c r="U34" i="22"/>
  <c r="T34" i="22"/>
  <c r="S34" i="22"/>
  <c r="R34" i="22"/>
  <c r="U33" i="22"/>
  <c r="T33" i="22"/>
  <c r="S33" i="22"/>
  <c r="R33" i="22"/>
  <c r="U32" i="22"/>
  <c r="T32" i="22"/>
  <c r="S32" i="22"/>
  <c r="R32" i="22"/>
  <c r="U31" i="22"/>
  <c r="T31" i="22"/>
  <c r="S31" i="22"/>
  <c r="R31" i="22"/>
  <c r="U30" i="22"/>
  <c r="T30" i="22"/>
  <c r="S30" i="22"/>
  <c r="R30" i="22"/>
  <c r="U29" i="22"/>
  <c r="T29" i="22"/>
  <c r="S29" i="22"/>
  <c r="R29" i="22"/>
  <c r="U28" i="22"/>
  <c r="T28" i="22"/>
  <c r="S28" i="22"/>
  <c r="R28" i="22"/>
  <c r="U27" i="22"/>
  <c r="T27" i="22"/>
  <c r="S27" i="22"/>
  <c r="R27" i="22"/>
  <c r="U26" i="22"/>
  <c r="T26" i="22"/>
  <c r="S26" i="22"/>
  <c r="R26" i="22"/>
  <c r="U25" i="22"/>
  <c r="T25" i="22"/>
  <c r="S25" i="22"/>
  <c r="R25" i="22"/>
  <c r="U24" i="22"/>
  <c r="T24" i="22"/>
  <c r="S24" i="22"/>
  <c r="R24" i="22"/>
  <c r="U23" i="22"/>
  <c r="T23" i="22"/>
  <c r="S23" i="22"/>
  <c r="R23" i="22"/>
  <c r="U22" i="22"/>
  <c r="T22" i="22"/>
  <c r="S22" i="22"/>
  <c r="R22" i="22"/>
  <c r="U21" i="22"/>
  <c r="T21" i="22"/>
  <c r="S21" i="22"/>
  <c r="R21" i="22"/>
  <c r="U20" i="22"/>
  <c r="T20" i="22"/>
  <c r="S20" i="22"/>
  <c r="R20" i="22"/>
  <c r="U19" i="22"/>
  <c r="T19" i="22"/>
  <c r="S19" i="22"/>
  <c r="R19" i="22"/>
  <c r="U18" i="22"/>
  <c r="T18" i="22"/>
  <c r="S18" i="22"/>
  <c r="R18" i="22"/>
  <c r="U17" i="22"/>
  <c r="T17" i="22"/>
  <c r="S17" i="22"/>
  <c r="R17" i="22"/>
  <c r="U16" i="22"/>
  <c r="T16" i="22"/>
  <c r="S16" i="22"/>
  <c r="R16" i="22"/>
  <c r="B17" i="22"/>
  <c r="B18" i="22" s="1"/>
  <c r="B64" i="24"/>
  <c r="B46" i="24"/>
  <c r="B32" i="24"/>
  <c r="I17" i="24"/>
  <c r="B79" i="24"/>
  <c r="B21" i="24"/>
  <c r="B11" i="24"/>
  <c r="B4" i="24"/>
  <c r="I37" i="31" l="1"/>
  <c r="I39" i="31"/>
  <c r="I41" i="31"/>
  <c r="I43" i="31"/>
  <c r="I34" i="31" a="1"/>
  <c r="I34" i="31" s="1"/>
  <c r="I39" i="24"/>
  <c r="I37" i="24"/>
  <c r="I34" i="24" a="1"/>
  <c r="I34" i="24" s="1"/>
  <c r="I41" i="24"/>
  <c r="I43" i="24"/>
  <c r="H15" i="22" l="1"/>
  <c r="G15" i="22"/>
  <c r="F15" i="22"/>
  <c r="J15" i="22"/>
  <c r="I15" i="22"/>
  <c r="H19" i="18"/>
  <c r="H6" i="18"/>
  <c r="B29" i="23"/>
  <c r="K29" i="23" s="1"/>
  <c r="B28" i="23"/>
  <c r="K28" i="23" s="1"/>
  <c r="B27" i="23"/>
  <c r="K27" i="23" s="1"/>
  <c r="B26" i="23"/>
  <c r="K26" i="23" s="1"/>
  <c r="B25" i="23"/>
  <c r="K25" i="23" s="1"/>
  <c r="B24" i="23"/>
  <c r="K24" i="23" s="1"/>
  <c r="B23" i="23"/>
  <c r="K23" i="23" s="1"/>
  <c r="B22" i="23"/>
  <c r="K22" i="23" s="1"/>
  <c r="B21" i="23"/>
  <c r="K21" i="23" s="1"/>
  <c r="B20" i="23"/>
  <c r="K20" i="23" s="1"/>
  <c r="B19" i="23"/>
  <c r="K19" i="23" s="1"/>
  <c r="B18" i="23"/>
  <c r="K18" i="23" s="1"/>
  <c r="B17" i="23"/>
  <c r="K17" i="23" s="1"/>
  <c r="B16" i="23"/>
  <c r="K16" i="23" s="1"/>
  <c r="B15" i="23"/>
  <c r="K15" i="23" s="1"/>
  <c r="B14" i="23"/>
  <c r="K14" i="23" s="1"/>
  <c r="B13" i="23"/>
  <c r="K13" i="23" s="1"/>
  <c r="B12" i="23"/>
  <c r="K12" i="23" s="1"/>
  <c r="B11" i="23"/>
  <c r="K11" i="23" s="1"/>
  <c r="B6" i="23"/>
  <c r="B7" i="23" l="1"/>
  <c r="K6" i="23"/>
  <c r="H23" i="18"/>
  <c r="I26" i="24"/>
  <c r="H4" i="17"/>
  <c r="I19" i="24"/>
  <c r="K7" i="23" l="1"/>
  <c r="B8" i="23"/>
  <c r="K8" i="23" l="1"/>
  <c r="B9" i="23"/>
  <c r="I10" i="24"/>
  <c r="I10" i="31" l="1"/>
  <c r="K9" i="23"/>
  <c r="H12" i="18"/>
  <c r="H15" i="18"/>
  <c r="H13" i="18"/>
  <c r="H9" i="19"/>
  <c r="H16" i="17"/>
  <c r="H10" i="17"/>
  <c r="H17" i="15"/>
  <c r="H13" i="15"/>
  <c r="H7" i="15"/>
  <c r="H6" i="15"/>
  <c r="H5" i="15"/>
  <c r="B10" i="23" l="1"/>
  <c r="K10" i="23" s="1"/>
  <c r="I81" i="31" s="1"/>
  <c r="H14" i="19"/>
  <c r="I48" i="24"/>
  <c r="I6" i="24"/>
  <c r="H4" i="15"/>
  <c r="I12" i="24"/>
  <c r="H4" i="19"/>
  <c r="H5" i="17"/>
  <c r="I23" i="24"/>
  <c r="K15" i="22"/>
  <c r="L15" i="22"/>
  <c r="V77" i="22" l="1"/>
  <c r="V61" i="22"/>
  <c r="V45" i="22"/>
  <c r="V29" i="22"/>
  <c r="V84" i="22"/>
  <c r="V68" i="22"/>
  <c r="V52" i="22"/>
  <c r="V36" i="22"/>
  <c r="V28" i="22"/>
  <c r="V20" i="22"/>
  <c r="V83" i="22"/>
  <c r="V75" i="22"/>
  <c r="V67" i="22"/>
  <c r="V59" i="22"/>
  <c r="V51" i="22"/>
  <c r="V43" i="22"/>
  <c r="V35" i="22"/>
  <c r="V27" i="22"/>
  <c r="V19" i="22"/>
  <c r="V82" i="22"/>
  <c r="V74" i="22"/>
  <c r="V66" i="22"/>
  <c r="V58" i="22"/>
  <c r="V50" i="22"/>
  <c r="V42" i="22"/>
  <c r="V34" i="22"/>
  <c r="V26" i="22"/>
  <c r="V18" i="22"/>
  <c r="V81" i="22"/>
  <c r="V73" i="22"/>
  <c r="V65" i="22"/>
  <c r="V57" i="22"/>
  <c r="V49" i="22"/>
  <c r="V41" i="22"/>
  <c r="V33" i="22"/>
  <c r="V25" i="22"/>
  <c r="V17" i="22"/>
  <c r="V85" i="22"/>
  <c r="V69" i="22"/>
  <c r="V53" i="22"/>
  <c r="V37" i="22"/>
  <c r="V21" i="22"/>
  <c r="V76" i="22"/>
  <c r="V60" i="22"/>
  <c r="V44" i="22"/>
  <c r="V88" i="22"/>
  <c r="V80" i="22"/>
  <c r="V72" i="22"/>
  <c r="V64" i="22"/>
  <c r="V56" i="22"/>
  <c r="V48" i="22"/>
  <c r="V40" i="22"/>
  <c r="V32" i="22"/>
  <c r="V24" i="22"/>
  <c r="V16" i="22"/>
  <c r="V87" i="22"/>
  <c r="V79" i="22"/>
  <c r="V71" i="22"/>
  <c r="V63" i="22"/>
  <c r="V55" i="22"/>
  <c r="V47" i="22"/>
  <c r="V39" i="22"/>
  <c r="V31" i="22"/>
  <c r="V23" i="22"/>
  <c r="V86" i="22"/>
  <c r="V78" i="22"/>
  <c r="V70" i="22"/>
  <c r="V62" i="22"/>
  <c r="V54" i="22"/>
  <c r="V46" i="22"/>
  <c r="V38" i="22"/>
  <c r="V30" i="22"/>
  <c r="V22" i="22"/>
  <c r="I81" i="24"/>
  <c r="I45" i="31" l="1"/>
  <c r="I45" i="24"/>
  <c r="D5" i="18"/>
  <c r="I66" i="31" l="1"/>
  <c r="H5" i="18"/>
  <c r="I66" i="24"/>
  <c r="E11"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<sst xmlns="http://schemas.openxmlformats.org/spreadsheetml/2006/main" count="578" uniqueCount="446">
  <si>
    <t xml:space="preserve">Targeted local government area(s) / region / community / group to directly benefit from the project? </t>
  </si>
  <si>
    <r>
      <t xml:space="preserve">Project type
</t>
    </r>
    <r>
      <rPr>
        <i/>
        <sz val="9"/>
        <color theme="0"/>
        <rFont val="Calibri"/>
        <family val="2"/>
      </rPr>
      <t xml:space="preserve">(Select one option from dropdown) </t>
    </r>
  </si>
  <si>
    <r>
      <t xml:space="preserve">Project category
</t>
    </r>
    <r>
      <rPr>
        <i/>
        <sz val="9"/>
        <color theme="0"/>
        <rFont val="Calibri"/>
        <family val="2"/>
      </rPr>
      <t xml:space="preserve">(Select one option from dropdown) </t>
    </r>
  </si>
  <si>
    <r>
      <t xml:space="preserve">What need, vulnerability or risk does the project address and how were these needs identified?
</t>
    </r>
    <r>
      <rPr>
        <i/>
        <sz val="9"/>
        <color theme="0"/>
        <rFont val="Calibri"/>
        <family val="2"/>
      </rPr>
      <t>(700 characters max)</t>
    </r>
  </si>
  <si>
    <r>
      <t xml:space="preserve">What local, state or national government policy, plan, strategy or framework is this project aligned to? 
</t>
    </r>
    <r>
      <rPr>
        <i/>
        <sz val="9"/>
        <color theme="0"/>
        <rFont val="Calibri"/>
        <family val="2"/>
      </rPr>
      <t>(Select one option from dropdown) 
If more than one applicable, please provide in Section 2.6</t>
    </r>
  </si>
  <si>
    <r>
      <t xml:space="preserve">Project stage
</t>
    </r>
    <r>
      <rPr>
        <i/>
        <sz val="9"/>
        <color theme="0"/>
        <rFont val="Calibri"/>
        <family val="2"/>
      </rPr>
      <t>(Select one option from dropdown)</t>
    </r>
  </si>
  <si>
    <r>
      <t xml:space="preserve">Approximate project timeframe: approval to commencement
</t>
    </r>
    <r>
      <rPr>
        <i/>
        <sz val="9"/>
        <color theme="0"/>
        <rFont val="Calibri"/>
        <family val="2"/>
      </rPr>
      <t>(# months)</t>
    </r>
  </si>
  <si>
    <r>
      <t xml:space="preserve">Approximate project duration: commencement to completion
</t>
    </r>
    <r>
      <rPr>
        <i/>
        <sz val="9"/>
        <color theme="0"/>
        <rFont val="Calibri"/>
        <family val="2"/>
      </rPr>
      <t>(# months)</t>
    </r>
  </si>
  <si>
    <t>Estimated TOTAL project cost ($ Total Value)</t>
  </si>
  <si>
    <t>Applicant contribution ($ Value)</t>
  </si>
  <si>
    <t>Requested funding amount (excludes applicant and other contributions) ($ Value)</t>
  </si>
  <si>
    <t>No</t>
  </si>
  <si>
    <t>Yes</t>
  </si>
  <si>
    <t>Infrastructure</t>
  </si>
  <si>
    <t>Transport infrastructure - Bridge / Road / Culvert / Causeway</t>
  </si>
  <si>
    <t>Resilience</t>
  </si>
  <si>
    <t>Queensland Strategy for Disaster Resilience</t>
  </si>
  <si>
    <t>Make infrastructure more resilient</t>
  </si>
  <si>
    <t>Concept / consultation stage</t>
  </si>
  <si>
    <t>Similar projects</t>
  </si>
  <si>
    <t>Non-infrastructure</t>
  </si>
  <si>
    <t>Modelling / Strategies / Plans</t>
  </si>
  <si>
    <t>Procurement</t>
  </si>
  <si>
    <r>
      <t xml:space="preserve">Describe how the project is aligned to the stated document in Section 2.5, including references to the relevant sections
</t>
    </r>
    <r>
      <rPr>
        <i/>
        <sz val="9"/>
        <color theme="0"/>
        <rFont val="Calibri"/>
        <family val="2"/>
      </rPr>
      <t>(700 characters max)</t>
    </r>
  </si>
  <si>
    <t>Funding Package</t>
  </si>
  <si>
    <t>Funding Program</t>
  </si>
  <si>
    <t>Applicant Details</t>
  </si>
  <si>
    <t>Total Funding Requested</t>
  </si>
  <si>
    <t>Total Applicant Contribution</t>
  </si>
  <si>
    <t>Total Estimated Project Cost</t>
  </si>
  <si>
    <t>Certification</t>
  </si>
  <si>
    <t>Accountable Officer</t>
  </si>
  <si>
    <t>Name</t>
  </si>
  <si>
    <t>Position</t>
  </si>
  <si>
    <t>Signature</t>
  </si>
  <si>
    <t>Date Signed</t>
  </si>
  <si>
    <t>Multiple</t>
  </si>
  <si>
    <t>Yes / No</t>
  </si>
  <si>
    <r>
      <t xml:space="preserve">Project type
</t>
    </r>
    <r>
      <rPr>
        <i/>
        <sz val="9"/>
        <color rgb="FFFFFFFF"/>
        <rFont val="Calibri"/>
        <family val="2"/>
      </rPr>
      <t xml:space="preserve">(Select one option from dropdown) </t>
    </r>
  </si>
  <si>
    <r>
      <t xml:space="preserve">Project category
</t>
    </r>
    <r>
      <rPr>
        <i/>
        <sz val="9"/>
        <color rgb="FFFFFFFF"/>
        <rFont val="Calibri"/>
        <family val="2"/>
      </rPr>
      <t xml:space="preserve">(Select one option from dropdown) </t>
    </r>
  </si>
  <si>
    <r>
      <t>Project Key objective</t>
    </r>
    <r>
      <rPr>
        <b/>
        <i/>
        <sz val="9"/>
        <color rgb="FFFFFFFF"/>
        <rFont val="Calibri"/>
        <family val="2"/>
      </rPr>
      <t xml:space="preserve"> 
</t>
    </r>
    <r>
      <rPr>
        <i/>
        <sz val="9"/>
        <color rgb="FFFFFFFF"/>
        <rFont val="Calibri"/>
        <family val="2"/>
      </rPr>
      <t>(Select one option from dropdown)</t>
    </r>
  </si>
  <si>
    <t>Risk Reduction</t>
  </si>
  <si>
    <t xml:space="preserve">Inform and educate the community or sector </t>
  </si>
  <si>
    <t>Detailed cost estimate</t>
  </si>
  <si>
    <t>Flood mitigation infrastructure - Levees and stop banks</t>
  </si>
  <si>
    <t>Risk Management</t>
  </si>
  <si>
    <t xml:space="preserve">Build community capacity and resilience </t>
  </si>
  <si>
    <t>Planning stage</t>
  </si>
  <si>
    <t>Benchmark rates</t>
  </si>
  <si>
    <t>Flood warning infrastructure</t>
  </si>
  <si>
    <t>Deliver social, cultural or health benefits</t>
  </si>
  <si>
    <t>Preliminary design</t>
  </si>
  <si>
    <t>Tender / quotation</t>
  </si>
  <si>
    <t>Headquarters / Shelters / Places of refuge</t>
  </si>
  <si>
    <t xml:space="preserve">Deliver environmental benefits </t>
  </si>
  <si>
    <t>Sewage / Water / Stormwater / Power / Communications Infrastructure</t>
  </si>
  <si>
    <t>Queensland Disaster Resilience and Mitigation Investment Framework</t>
  </si>
  <si>
    <t>Make the community more resilient</t>
  </si>
  <si>
    <t>Detailed design</t>
  </si>
  <si>
    <t>Coastal / River works and constructions</t>
  </si>
  <si>
    <t>Queensland Flood Risk Management Framework</t>
  </si>
  <si>
    <t xml:space="preserve">Make a service more resilient </t>
  </si>
  <si>
    <t>Ready to commence</t>
  </si>
  <si>
    <t>Firebreaks and fuel reduction</t>
  </si>
  <si>
    <t xml:space="preserve">Make a sector more resilient </t>
  </si>
  <si>
    <t>Completed</t>
  </si>
  <si>
    <t>Investigation, feasibility and design</t>
  </si>
  <si>
    <t>Research</t>
  </si>
  <si>
    <t>Communications / Software</t>
  </si>
  <si>
    <t>Community / Social / Economic - resilience building, mental health</t>
  </si>
  <si>
    <t>Generators / Equipment</t>
  </si>
  <si>
    <t>Positions - Resilience / Recovery</t>
  </si>
  <si>
    <t>Environmental recovery and resilience</t>
  </si>
  <si>
    <r>
      <t>Project key objective</t>
    </r>
    <r>
      <rPr>
        <b/>
        <i/>
        <sz val="9"/>
        <color theme="0"/>
        <rFont val="Calibri"/>
        <family val="2"/>
      </rPr>
      <t xml:space="preserve"> 
</t>
    </r>
    <r>
      <rPr>
        <i/>
        <sz val="9"/>
        <color theme="0"/>
        <rFont val="Calibri"/>
        <family val="2"/>
      </rPr>
      <t>(Select one option from dropdown)</t>
    </r>
  </si>
  <si>
    <r>
      <t xml:space="preserve">Project benefit
</t>
    </r>
    <r>
      <rPr>
        <i/>
        <sz val="9"/>
        <color theme="0"/>
        <rFont val="Calibri"/>
        <family val="2"/>
      </rPr>
      <t>(Select one option from dropdown)</t>
    </r>
  </si>
  <si>
    <t xml:space="preserve">Coordinates start X </t>
  </si>
  <si>
    <t xml:space="preserve">Coordinates start Y </t>
  </si>
  <si>
    <t>Organisation ABN</t>
  </si>
  <si>
    <t>Organisation name</t>
  </si>
  <si>
    <t>Postcode(s) of proposed project works</t>
  </si>
  <si>
    <t>Address(es) of proposed project works</t>
  </si>
  <si>
    <t>Resilient Queensland 2018-21 implementation plan</t>
  </si>
  <si>
    <t>Event-specific Recovery Plans</t>
  </si>
  <si>
    <t>Queensland State Natural Hazards Risk Assessment 2017</t>
  </si>
  <si>
    <t>National Partnership Agreement on Disaster Risk Reduction</t>
  </si>
  <si>
    <t>National Disaster Risk Reduction Framework</t>
  </si>
  <si>
    <t>National Guidance on Prioritisation</t>
  </si>
  <si>
    <t>National Partnership Agreement on Grants Assistance to Primary Producers Impacted by the North Queensland Floods (Schedule 2D)</t>
  </si>
  <si>
    <t>After the flood: A strategy for long-term recovery</t>
  </si>
  <si>
    <r>
      <t xml:space="preserve">Project stage
</t>
    </r>
    <r>
      <rPr>
        <i/>
        <sz val="9"/>
        <color rgb="FFFFFFFF"/>
        <rFont val="Calibri"/>
        <family val="2"/>
      </rPr>
      <t>(Select one option from dropdown)</t>
    </r>
  </si>
  <si>
    <r>
      <t xml:space="preserve">How has the estimated cost been developed? 
</t>
    </r>
    <r>
      <rPr>
        <i/>
        <sz val="9"/>
        <color rgb="FFFFFFFF"/>
        <rFont val="Calibri"/>
        <family val="2"/>
      </rPr>
      <t>(Select one option from dropdown)</t>
    </r>
  </si>
  <si>
    <t>Weather warning and monitoring systems</t>
  </si>
  <si>
    <t>Take preventative action(s)</t>
  </si>
  <si>
    <t>Mitigate or manage risk</t>
  </si>
  <si>
    <t>Applicant Organisation</t>
  </si>
  <si>
    <t xml:space="preserve">Project delivery and evaluation </t>
  </si>
  <si>
    <t xml:space="preserve">Cost details </t>
  </si>
  <si>
    <t xml:space="preserve">Asset / Activity Name </t>
  </si>
  <si>
    <t>Description of work / activity</t>
  </si>
  <si>
    <t>Start date</t>
  </si>
  <si>
    <t>End date</t>
  </si>
  <si>
    <t>Direct costs
$ Value 
(excl GST)</t>
  </si>
  <si>
    <t>Requested funding 
$ Value 
(excl GST)</t>
  </si>
  <si>
    <t>Activity #</t>
  </si>
  <si>
    <t>Guidance</t>
  </si>
  <si>
    <t>#</t>
  </si>
  <si>
    <t>Applicant Response</t>
  </si>
  <si>
    <t>Does the project involve works on an asset or land that will not be owned or controlled by the applicant (unless demonstrably for public benefit)?</t>
  </si>
  <si>
    <t>Project category</t>
  </si>
  <si>
    <r>
      <t>Project key objective</t>
    </r>
    <r>
      <rPr>
        <b/>
        <i/>
        <sz val="10"/>
        <color theme="0"/>
        <rFont val="Calibri"/>
        <family val="2"/>
      </rPr>
      <t xml:space="preserve"> </t>
    </r>
  </si>
  <si>
    <t>What need, vulnerability or risk does the project address and how were these needs identified?</t>
  </si>
  <si>
    <t>E.G. 500 properties isolated, # targeted at risk businesses / residents or communities / vulnerable groups / diverse groups or needs</t>
  </si>
  <si>
    <t xml:space="preserve">What local, state or national government policy, plan, strategy or framework is this project aligned to? </t>
  </si>
  <si>
    <t>Project benefit</t>
  </si>
  <si>
    <t>What are the ongoing benefits of this project?</t>
  </si>
  <si>
    <t>Will there be any cross-agency or partnership-based collaboration to deliver this project?</t>
  </si>
  <si>
    <t>Does this project have the support of all relevant community groups and stakeholders?</t>
  </si>
  <si>
    <t>Project stage</t>
  </si>
  <si>
    <t>Does this project allow for potential opportunities to coordinate with other programs or initiatives to enhance the benefits of this project?</t>
  </si>
  <si>
    <t>Where there is no applicant contribution, please provide reason.</t>
  </si>
  <si>
    <t xml:space="preserve">Has funding for this project been sought from another funding program?  </t>
  </si>
  <si>
    <t>Has a Benefit Analysis been undertaken on the proposed project?</t>
  </si>
  <si>
    <t>Describe any innovative solutions, methodologies, approaches or technologies that have been considered in developing / delivering the project.</t>
  </si>
  <si>
    <t xml:space="preserve">Project works / activities </t>
  </si>
  <si>
    <t xml:space="preserve">Project Name (Organisation reference) </t>
  </si>
  <si>
    <t>Document Name</t>
  </si>
  <si>
    <t>1.0 Project Details</t>
  </si>
  <si>
    <t>3.0 Benefits &amp; Collaboration</t>
  </si>
  <si>
    <t>Has the supporting evidence sheet been completed?</t>
  </si>
  <si>
    <t>1. Project Details &amp; Eligibility</t>
  </si>
  <si>
    <t>Project Details &amp; Eligibility Assessment</t>
  </si>
  <si>
    <t>2. Project Alignment &amp; Identification of Issues / Needs</t>
  </si>
  <si>
    <t>3. Community Benefit, Realisation, Outcomes &amp; Collaboration</t>
  </si>
  <si>
    <t>4. Project Management, Feasibility &amp; Evidence Base</t>
  </si>
  <si>
    <t>5. Benefit Analysis &amp; Innovation</t>
  </si>
  <si>
    <t>6. Supporting Information &amp; Documentation</t>
  </si>
  <si>
    <t>No.</t>
  </si>
  <si>
    <t>1.10</t>
  </si>
  <si>
    <t>1a</t>
  </si>
  <si>
    <t>1b</t>
  </si>
  <si>
    <t>1c</t>
  </si>
  <si>
    <t>5.8</t>
  </si>
  <si>
    <t>5.9</t>
  </si>
  <si>
    <t>5.10</t>
  </si>
  <si>
    <t>5.11</t>
  </si>
  <si>
    <r>
      <t xml:space="preserve">Project name
</t>
    </r>
    <r>
      <rPr>
        <i/>
        <sz val="9"/>
        <color theme="0"/>
        <rFont val="Calibri"/>
        <family val="2"/>
      </rPr>
      <t>(80 characters max)</t>
    </r>
  </si>
  <si>
    <r>
      <t xml:space="preserve">Project description
</t>
    </r>
    <r>
      <rPr>
        <i/>
        <sz val="9"/>
        <color theme="0"/>
        <rFont val="Calibri"/>
        <family val="2"/>
      </rPr>
      <t>(700 characters max)</t>
    </r>
  </si>
  <si>
    <r>
      <t xml:space="preserve">Project priority #
</t>
    </r>
    <r>
      <rPr>
        <i/>
        <sz val="9"/>
        <color theme="0"/>
        <rFont val="Calibri"/>
        <family val="2"/>
      </rPr>
      <t xml:space="preserve">(enter number) </t>
    </r>
  </si>
  <si>
    <r>
      <t xml:space="preserve">How was the project identified as a priority?
</t>
    </r>
    <r>
      <rPr>
        <i/>
        <sz val="9"/>
        <color theme="0"/>
        <rFont val="Calibri"/>
        <family val="2"/>
      </rPr>
      <t>(500 characters max)</t>
    </r>
  </si>
  <si>
    <r>
      <t xml:space="preserve">Has this project already commenced or been completed?
</t>
    </r>
    <r>
      <rPr>
        <i/>
        <sz val="8"/>
        <color theme="0"/>
        <rFont val="Calibri"/>
        <family val="2"/>
      </rPr>
      <t>(Yes / No)</t>
    </r>
  </si>
  <si>
    <r>
      <t xml:space="preserve">Has the project previously been approved for QRA funding?
</t>
    </r>
    <r>
      <rPr>
        <i/>
        <sz val="9"/>
        <color theme="0"/>
        <rFont val="Calibri"/>
        <family val="2"/>
      </rPr>
      <t>If yes, provide details in Section 1.15, including type of funding (E.g. REPA / GRQ / etc.) and reason for reapplication</t>
    </r>
  </si>
  <si>
    <r>
      <t xml:space="preserve">Does the project involve works on an asset or land that will not be owned or controlled by the applicant (unless demonstrably for public benefit)?
</t>
    </r>
    <r>
      <rPr>
        <i/>
        <sz val="9"/>
        <color theme="0"/>
        <rFont val="Calibri"/>
        <family val="2"/>
      </rPr>
      <t>(Yes / No / Yes - Public benefit)
If Yes-public benefit provide details of the asset / land holder and benefit to the public in Section 1.15</t>
    </r>
  </si>
  <si>
    <r>
      <t xml:space="preserve">Does the project involve the purchase of land or buildings (unless demonstrably for public benefit)?
</t>
    </r>
    <r>
      <rPr>
        <i/>
        <sz val="9"/>
        <color theme="0"/>
        <rFont val="Calibri"/>
        <family val="2"/>
      </rPr>
      <t>If yes, provide details in Section 1.15</t>
    </r>
  </si>
  <si>
    <r>
      <t xml:space="preserve">Is the project commercial in nature for the applicant or any partner i.e. profit generating?
</t>
    </r>
    <r>
      <rPr>
        <i/>
        <sz val="8"/>
        <color theme="0"/>
        <rFont val="Calibri"/>
        <family val="2"/>
      </rPr>
      <t>If yes provide details in Section 1.15</t>
    </r>
  </si>
  <si>
    <r>
      <t xml:space="preserve">Additional information for Sections 1.11 - 1.14.
</t>
    </r>
    <r>
      <rPr>
        <i/>
        <sz val="9"/>
        <color theme="0"/>
        <rFont val="Calibri"/>
        <family val="2"/>
      </rPr>
      <t>Please make reference to the specific Section you are providing information for. E.g. 'Details for Section 1.12 - [additional information]'</t>
    </r>
  </si>
  <si>
    <t>Assessor Score</t>
  </si>
  <si>
    <t>Assessor Comments</t>
  </si>
  <si>
    <t>Reviewer Comments</t>
  </si>
  <si>
    <r>
      <t xml:space="preserve">What are the ongoing benefits of the project?
</t>
    </r>
    <r>
      <rPr>
        <i/>
        <sz val="9"/>
        <color theme="0"/>
        <rFont val="Calibri"/>
        <family val="2"/>
      </rPr>
      <t>(700 characters max)</t>
    </r>
  </si>
  <si>
    <r>
      <t xml:space="preserve">Will there be any cross-agency or partnership-based collaboration to deliver the project?
</t>
    </r>
    <r>
      <rPr>
        <i/>
        <sz val="9"/>
        <color theme="0"/>
        <rFont val="Calibri"/>
        <family val="2"/>
      </rPr>
      <t>If yes, provide details.
(700 characters max)</t>
    </r>
  </si>
  <si>
    <r>
      <t xml:space="preserve">Does the project have the support of all relevant community groups and stakeholders?
</t>
    </r>
    <r>
      <rPr>
        <i/>
        <sz val="9"/>
        <color theme="0"/>
        <rFont val="Calibri"/>
        <family val="2"/>
      </rPr>
      <t>If no, provide details.</t>
    </r>
  </si>
  <si>
    <r>
      <t xml:space="preserve">Identified project risks in delivering the project and to achieving the desired project outcomes and objectives
</t>
    </r>
    <r>
      <rPr>
        <i/>
        <sz val="9"/>
        <color theme="0"/>
        <rFont val="Calibri"/>
        <family val="2"/>
      </rPr>
      <t>(700 characters max)</t>
    </r>
  </si>
  <si>
    <r>
      <t xml:space="preserve">Direct costs ($ Value)
</t>
    </r>
    <r>
      <rPr>
        <i/>
        <sz val="11"/>
        <color theme="0"/>
        <rFont val="Calibri"/>
        <family val="2"/>
      </rPr>
      <t>(excl GST)</t>
    </r>
  </si>
  <si>
    <r>
      <t>Indirect costs</t>
    </r>
    <r>
      <rPr>
        <b/>
        <sz val="9"/>
        <color theme="0"/>
        <rFont val="Calibri"/>
        <family val="2"/>
      </rPr>
      <t xml:space="preserve"> </t>
    </r>
    <r>
      <rPr>
        <b/>
        <sz val="11"/>
        <color theme="0"/>
        <rFont val="Calibri"/>
        <family val="2"/>
      </rPr>
      <t>(project management and contingency) ($ Value)</t>
    </r>
    <r>
      <rPr>
        <b/>
        <sz val="14"/>
        <color theme="0"/>
        <rFont val="Arial"/>
        <family val="2"/>
      </rPr>
      <t xml:space="preserve">
</t>
    </r>
    <r>
      <rPr>
        <i/>
        <sz val="9"/>
        <color theme="0"/>
        <rFont val="Calibri"/>
        <family val="2"/>
      </rPr>
      <t>(excl GST)</t>
    </r>
  </si>
  <si>
    <r>
      <t xml:space="preserve">Where there is no applicant contribution, please provide reason.
</t>
    </r>
    <r>
      <rPr>
        <i/>
        <sz val="9"/>
        <color theme="0"/>
        <rFont val="Calibri"/>
        <family val="2"/>
      </rPr>
      <t>(700 characters max)</t>
    </r>
  </si>
  <si>
    <r>
      <t xml:space="preserve">How has the estimated cost been developed? 
</t>
    </r>
    <r>
      <rPr>
        <i/>
        <sz val="9"/>
        <color theme="0"/>
        <rFont val="Calibri"/>
        <family val="2"/>
      </rPr>
      <t>(Select one option from dropdown)</t>
    </r>
  </si>
  <si>
    <r>
      <t xml:space="preserve">Has funding for this project been sought from another funding program?  
</t>
    </r>
    <r>
      <rPr>
        <i/>
        <sz val="9"/>
        <color theme="0"/>
        <rFont val="Calibri"/>
        <family val="2"/>
      </rPr>
      <t>If yes, provide details in section 5.9</t>
    </r>
  </si>
  <si>
    <r>
      <t xml:space="preserve">Additional information from Section 5.8:
If yes, provide program title, amount sought, date and status of application
</t>
    </r>
    <r>
      <rPr>
        <i/>
        <sz val="9"/>
        <color theme="0"/>
        <rFont val="Calibri"/>
        <family val="2"/>
      </rPr>
      <t>(700 characters max)</t>
    </r>
  </si>
  <si>
    <r>
      <t xml:space="preserve">Describe any innovative solutions, methodologies, approaches or technologies that have been considered in developing / delivering the project.
</t>
    </r>
    <r>
      <rPr>
        <i/>
        <sz val="9"/>
        <color theme="0"/>
        <rFont val="Calibri"/>
        <family val="2"/>
      </rPr>
      <t>700 characters max.</t>
    </r>
  </si>
  <si>
    <r>
      <t xml:space="preserve">Has a Benefit Analysis been undertaken on the proposed project?
</t>
    </r>
    <r>
      <rPr>
        <i/>
        <sz val="9"/>
        <color theme="0"/>
        <rFont val="Calibri"/>
        <family val="2"/>
      </rPr>
      <t>(Yes / No)</t>
    </r>
  </si>
  <si>
    <t>Provide details of any supporting evidence or documentation including relevant document references.</t>
  </si>
  <si>
    <t>N/A</t>
  </si>
  <si>
    <t>NOT TO BE USED</t>
  </si>
  <si>
    <t>Program</t>
  </si>
  <si>
    <t>Project description</t>
  </si>
  <si>
    <t>Does the project involve the purchase of land or buildings (unless demonstrably for public benefit)?</t>
  </si>
  <si>
    <t>Is the project commercial in nature for the applicant or any partner i.e. profit generating?</t>
  </si>
  <si>
    <t>How was the project identified as a priority?</t>
  </si>
  <si>
    <t>Contact name</t>
  </si>
  <si>
    <t>Contact position</t>
  </si>
  <si>
    <t>Contact phone</t>
  </si>
  <si>
    <t>Contact email</t>
  </si>
  <si>
    <t>Supporting Evidence</t>
  </si>
  <si>
    <t>Does this project allow any opportunity for local or regional participation including through local procurement opportunities?</t>
  </si>
  <si>
    <t xml:space="preserve">Requested funding - $ Value (excl GST) </t>
  </si>
  <si>
    <t xml:space="preserve">Queensland Resilience and Risk Reduction Funding </t>
  </si>
  <si>
    <t>2.0 Issue Identification</t>
  </si>
  <si>
    <t>7.0 Supporting Evidence</t>
  </si>
  <si>
    <t>Pre-Submission Checklist</t>
  </si>
  <si>
    <t>File Type</t>
  </si>
  <si>
    <t>PDF</t>
  </si>
  <si>
    <t>Word</t>
  </si>
  <si>
    <t>Email</t>
  </si>
  <si>
    <t>Excel</t>
  </si>
  <si>
    <t>Picture</t>
  </si>
  <si>
    <t>Powerpoint</t>
  </si>
  <si>
    <t>Other</t>
  </si>
  <si>
    <t>Design</t>
  </si>
  <si>
    <t>Please provide any additional information relevant to this section to support your application.</t>
  </si>
  <si>
    <t>Describe how the ongoing benefits of this project will be measured against the identified need, vulnerability or risk.</t>
  </si>
  <si>
    <t>Provide details on the metrics or scale of the need, vulnerability or risk this project addresses.</t>
  </si>
  <si>
    <r>
      <t xml:space="preserve">Describe how this project addresses the identified need, vulnerability or risk.
</t>
    </r>
    <r>
      <rPr>
        <b/>
        <u/>
        <sz val="10"/>
        <color theme="0"/>
        <rFont val="Calibri"/>
        <family val="2"/>
      </rPr>
      <t>AND</t>
    </r>
    <r>
      <rPr>
        <b/>
        <sz val="10"/>
        <color theme="0"/>
        <rFont val="Calibri"/>
        <family val="2"/>
      </rPr>
      <t xml:space="preserve"> 
Detail the expected outcomes and deliverables of this project.</t>
    </r>
  </si>
  <si>
    <r>
      <t xml:space="preserve">Describe any other options (including a "do nothing" option) that were considered to address the identified need, vulnerability or risk.
</t>
    </r>
    <r>
      <rPr>
        <b/>
        <u/>
        <sz val="10"/>
        <color theme="0"/>
        <rFont val="Calibri"/>
        <family val="2"/>
      </rPr>
      <t>AND</t>
    </r>
    <r>
      <rPr>
        <b/>
        <sz val="10"/>
        <color theme="0"/>
        <rFont val="Calibri"/>
        <family val="2"/>
      </rPr>
      <t xml:space="preserve">
State why this project is the preferred option.</t>
    </r>
  </si>
  <si>
    <t xml:space="preserve">How has the estimated TOTAL project cost been developed? </t>
  </si>
  <si>
    <t>Project Plan</t>
  </si>
  <si>
    <t>Actual File Name</t>
  </si>
  <si>
    <t>Project Schedule</t>
  </si>
  <si>
    <t>Resource Plan</t>
  </si>
  <si>
    <t>Risk Assessment / Matrix</t>
  </si>
  <si>
    <t>Collaboration Agreement</t>
  </si>
  <si>
    <t>Community / Stakeholder Support</t>
  </si>
  <si>
    <r>
      <t xml:space="preserve">Indirect costs
</t>
    </r>
    <r>
      <rPr>
        <b/>
        <i/>
        <sz val="12"/>
        <color indexed="9"/>
        <rFont val="Calibri"/>
        <family val="2"/>
      </rPr>
      <t>(project management and contingency)</t>
    </r>
    <r>
      <rPr>
        <b/>
        <sz val="12"/>
        <color indexed="9"/>
        <rFont val="Calibri"/>
        <family val="2"/>
      </rPr>
      <t xml:space="preserve">
$ Value
(excl GST)</t>
    </r>
  </si>
  <si>
    <t>Detailed Application Form</t>
  </si>
  <si>
    <t>Are the benefits of this project contingent on external factors, base assumptions or interdependencies (i.e. do factors outside of this project influence its success)?</t>
  </si>
  <si>
    <t>Has a Project Plan, that is sufficiently detailed relative to the scale of the project, been provided?</t>
  </si>
  <si>
    <t>Cost Schedules</t>
  </si>
  <si>
    <t>Contribution Commitment</t>
  </si>
  <si>
    <t>Design or Delivery Methodology</t>
  </si>
  <si>
    <t>Benefit / Options Analysis</t>
  </si>
  <si>
    <t>https://www.qra.qld.gov.au/sites/default/files/2021-11/qrrrf_2021-22_guidelines_-_endorsed_0.pdf</t>
  </si>
  <si>
    <r>
      <t xml:space="preserve">Provide details for the supporting documentation that demonstrates how the estimated TOTAL project cost has been developed.
</t>
    </r>
    <r>
      <rPr>
        <b/>
        <u/>
        <sz val="10"/>
        <color theme="0"/>
        <rFont val="Calibri"/>
        <family val="2"/>
      </rPr>
      <t>OR</t>
    </r>
    <r>
      <rPr>
        <b/>
        <sz val="10"/>
        <color theme="0"/>
        <rFont val="Calibri"/>
        <family val="2"/>
      </rPr>
      <t xml:space="preserve">
State reason for not providing.</t>
    </r>
  </si>
  <si>
    <t>Have ineligible costs been excluded from the estimated TOTAL project cost?</t>
  </si>
  <si>
    <t>Have all collaborative costs been considered and included in the estimated TOTAL project cost (i.e. cost being paid for by a collaborative partner)?</t>
  </si>
  <si>
    <t>Will the delivery of this project result in any avoided costs (i.e. costs that would be incurred if this project is not delivered)?</t>
  </si>
  <si>
    <t>Describe what documentation will be provided at program acquittal to demonstrate the measurement of success for this project.</t>
  </si>
  <si>
    <t>If there is no cross-agency or partnership-based collaboration for this project, has it been considered but not formalised or is collaboration not required for this project?</t>
  </si>
  <si>
    <r>
      <t xml:space="preserve">If applicable, make reference to the specific criteria you are providing information for.
</t>
    </r>
    <r>
      <rPr>
        <i/>
        <u/>
        <sz val="9"/>
        <color theme="0"/>
        <rFont val="Calibri"/>
        <family val="2"/>
      </rPr>
      <t>Answer N/A if not applicable</t>
    </r>
  </si>
  <si>
    <t>Project type</t>
  </si>
  <si>
    <t>E.G. a report that states and measures the increased benefits delivering this project provided.</t>
  </si>
  <si>
    <t>Program Timeframe</t>
  </si>
  <si>
    <t>Start Date</t>
  </si>
  <si>
    <t>End Date</t>
  </si>
  <si>
    <t>Does the applicant contribution include an "in-kind" or "co-" contribution?</t>
  </si>
  <si>
    <t>Have all feasible options been considered and rigorously tested against the ‘status quo’?</t>
  </si>
  <si>
    <t>4.0 Plan of Activities</t>
  </si>
  <si>
    <t>5.0 Project Delivery</t>
  </si>
  <si>
    <t>6.0 Project Costs &amp; Innovation</t>
  </si>
  <si>
    <t>Coordinates</t>
  </si>
  <si>
    <r>
      <t xml:space="preserve">If response for 5.03 is "Yes", does the Project Plan define the project objectives, scope, activities, deliverables, milestones, resources, risks (operational, critical </t>
    </r>
    <r>
      <rPr>
        <b/>
        <u/>
        <sz val="10"/>
        <color theme="0"/>
        <rFont val="Calibri"/>
        <family val="2"/>
      </rPr>
      <t>and</t>
    </r>
    <r>
      <rPr>
        <b/>
        <sz val="10"/>
        <color theme="0"/>
        <rFont val="Calibri"/>
        <family val="2"/>
      </rPr>
      <t xml:space="preserve"> strategic) </t>
    </r>
    <r>
      <rPr>
        <b/>
        <u/>
        <sz val="10"/>
        <color theme="0"/>
        <rFont val="Calibri"/>
        <family val="2"/>
      </rPr>
      <t>and</t>
    </r>
    <r>
      <rPr>
        <b/>
        <sz val="10"/>
        <color theme="0"/>
        <rFont val="Calibri"/>
        <family val="2"/>
      </rPr>
      <t xml:space="preserve"> risk mitigation measures?</t>
    </r>
  </si>
  <si>
    <t>Does the supporting documentation which outlines the project resources (i.e. project plan or separate document referenced above) identify and quantify all resources required to deliver this project?</t>
  </si>
  <si>
    <t>Does the supporting documentation which details risks (i.e. project plan or separate document referenced above), identify critical and/or strategic risks (i.e. risks the impact the commencement or completion of this project)?</t>
  </si>
  <si>
    <r>
      <t xml:space="preserve">Provide details of the project designs or delivery methodologies and summarise how this documentation supports the delivery this project.
</t>
    </r>
    <r>
      <rPr>
        <b/>
        <u/>
        <sz val="10"/>
        <color theme="0"/>
        <rFont val="Calibri"/>
        <family val="2"/>
      </rPr>
      <t>OR</t>
    </r>
    <r>
      <rPr>
        <b/>
        <sz val="10"/>
        <color theme="0"/>
        <rFont val="Calibri"/>
        <family val="2"/>
      </rPr>
      <t xml:space="preserve">
State why this documentation is not available.</t>
    </r>
  </si>
  <si>
    <t>Checklist Messages</t>
  </si>
  <si>
    <t>Has all criteria been responded to in section 1.0 (including "N/A" when not applicable)?</t>
  </si>
  <si>
    <t>Has all criteria been responded to in section 2.0 (including "N/A" when not applicable)?</t>
  </si>
  <si>
    <t>WARNING - Coordinates must be provided for every project.  Please review the coordinates information in this section for how to enter them correctly.</t>
  </si>
  <si>
    <t>Review Comments</t>
  </si>
  <si>
    <t>submissions@qra.qld.gov.au</t>
  </si>
  <si>
    <t>Has all criteria been responded to in section 3.0 (including "N/A" when not applicable)?</t>
  </si>
  <si>
    <t>Has a description of the work / activity been provided for each line item?</t>
  </si>
  <si>
    <t>Description Validation</t>
  </si>
  <si>
    <t>Coordinate Validation</t>
  </si>
  <si>
    <t>Date Validation</t>
  </si>
  <si>
    <t>Has a start and end date been provided for each work / activity?</t>
  </si>
  <si>
    <t>Cost Validation</t>
  </si>
  <si>
    <t>Contribution Validation</t>
  </si>
  <si>
    <t>WARNING - You have indicated there are errors in 4.0 PLAN OF ACTIVITIES.  Please correct these before lodging.  A new form will be requested if received with errors.</t>
  </si>
  <si>
    <t>Has supporting documentation that demonstrates the project design or delivery methodology been provided and referenced correctly, or reason for not providing stated?</t>
  </si>
  <si>
    <t>Has all criteria been responded to in section 5.0 (including "N/A" when not applicable)?</t>
  </si>
  <si>
    <t>Has all criteria been responded to in section 6.0 (including "N/A" when not applicable)?</t>
  </si>
  <si>
    <t>Have coordinates been entered on each line, as per the Instructions?</t>
  </si>
  <si>
    <r>
      <rPr>
        <b/>
        <sz val="11"/>
        <color theme="1"/>
        <rFont val="Calibri"/>
        <family val="2"/>
        <scheme val="minor"/>
      </rPr>
      <t>WARNING</t>
    </r>
    <r>
      <rPr>
        <sz val="11"/>
        <color theme="1"/>
        <rFont val="Calibri"/>
        <family val="2"/>
        <scheme val="minor"/>
      </rPr>
      <t xml:space="preserve"> - Please check your answer for possible error!</t>
    </r>
  </si>
  <si>
    <t>Please select an answer from the dropdown list on the left.</t>
  </si>
  <si>
    <t>Website</t>
  </si>
  <si>
    <t>Form</t>
  </si>
  <si>
    <t>Sheetnames</t>
  </si>
  <si>
    <t xml:space="preserve">WARNING - Not providing a response for each criteria may affect the outcome of your application.  Respond "N/A" if criteria does not apply.  </t>
  </si>
  <si>
    <t>Has the pre-submission checklist been completed?</t>
  </si>
  <si>
    <t>Project Summary</t>
  </si>
  <si>
    <t>Comments / Further Details</t>
  </si>
  <si>
    <t>Supporting Evidence Type</t>
  </si>
  <si>
    <t>WARNING - A negative value is evident in the Requested Funding Value column in 4.0 PLAN OF ACTIVITIES.  A new form will be requested if received with errors.</t>
  </si>
  <si>
    <t>WARNING - Blank rows are evident in 4.0 PLAN OF ACTIVITIES. A new form will be requested if received with errors.</t>
  </si>
  <si>
    <t>Does the supporting documentation which lists the activities, deliverables and milestones (i.e. project plan or separate document referenced above) match the information provided in 4.0 Plan of Activities and support the delivery of the project within the stated start and finish dates?</t>
  </si>
  <si>
    <t xml:space="preserve">Does the estimated TOTAL project cost include all project costs, including acquisition costs, operation costs, maintenance cost, development cost (if any) and disposal costs for the lifetime of the asset? </t>
  </si>
  <si>
    <r>
      <rPr>
        <b/>
        <sz val="11"/>
        <color theme="1"/>
        <rFont val="Calibri"/>
        <family val="2"/>
        <scheme val="minor"/>
      </rPr>
      <t>WARNING</t>
    </r>
    <r>
      <rPr>
        <sz val="11"/>
        <color theme="1"/>
        <rFont val="Calibri"/>
        <family val="2"/>
        <scheme val="minor"/>
      </rPr>
      <t xml:space="preserve"> - You have answered "No" to this question.  This may result in a request for additional information or this application being unsuccessful.</t>
    </r>
  </si>
  <si>
    <t>WARNING - Not supplying and/or correctly referencing this supporting documentation may impact the outcome of your application.</t>
  </si>
  <si>
    <t>WARNING - Not providing a reason for the change of values may impact the outcome of your application.</t>
  </si>
  <si>
    <t>WARNING - Please check your answer for possible error!  A change of values is evident without an explanation.</t>
  </si>
  <si>
    <t>WARNING - Please check your answer for possible error!  Supporting documentation has not been provided and/or referenced correctly.</t>
  </si>
  <si>
    <r>
      <rPr>
        <b/>
        <sz val="11"/>
        <color theme="1"/>
        <rFont val="Calibri"/>
        <family val="2"/>
        <scheme val="minor"/>
      </rPr>
      <t>WARNING</t>
    </r>
    <r>
      <rPr>
        <sz val="11"/>
        <color theme="1"/>
        <rFont val="Calibri"/>
        <family val="2"/>
        <scheme val="minor"/>
      </rPr>
      <t xml:space="preserve"> - Please check your answer for a possible error!  A response has not been provided for each criteria in this section.  Respond "N/A" if not applicable.</t>
    </r>
  </si>
  <si>
    <t>WARNING - Please check your answer for a possible error!  EOI responses have been edited without an explanation.</t>
  </si>
  <si>
    <t>LIDAR Survey and data interpretation</t>
  </si>
  <si>
    <t>Inglewood Goondiwindi Yelarbon - LiDAR survey data to   inform flood modelling. The primary source in defining the catchment’s topography, to appropriate resolution for use in defining the hydraulic features of the area.
Link to evacuation plan updates and flood classification updates. Approx area 250sqm to capture requirements around the townships.
•         Goondiwindi                            167km2
•         Yelarbon                                  14.3km2
•         Inglewood                                21.1km2</t>
  </si>
  <si>
    <t>Floods in Mar 21 and Nov 21 impacted across the GRC LGA, including the evacuation of Inglewood town. These impacts, along with community sentiment about flood warning/forecasting, highlighted the need for updated modelling &amp; mapping to better understand risk, and inform recovery and resilience activities to manage risks.</t>
  </si>
  <si>
    <t>Goondiwindi Regional Council local government area</t>
  </si>
  <si>
    <t>GRC CSW Qld Flooding event Local Recovery Action Planning identified the need for updated modeling in the region, and LiDAR survey data will be used to inform updating modeling. This will  in turn support community information and education around flood risk, as well as inform council planning for drainage and other capital works.</t>
  </si>
  <si>
    <t xml:space="preserve">QSDR - assess risk exposure, vulnerability
and capacity to cope;  Key objectives: understand risk
NDRRF - Priority 1: understand disaster risk; Priority 1 Strategy B: Identify and address data and information gaps
GRC CSW Qld Flooding Recovery Action Plan - Recovery Objective 2. The community is well informed of, and has access to, accurate and up-to-date information in preparedness for future events.
</t>
  </si>
  <si>
    <t>With  LiDAR survey data, the region's urban centres can have up to date data for flood models to inform the planning decisions to effectively mitigate against future floods e.g. capital works priorities such as drainage, flood classification reviews, fit for purpose flood warning infrastructure and land use planning policy.Consultant to interpret the lidar data and provide some basic analysis required.</t>
  </si>
  <si>
    <t>Council will be supported for both the inputs into the requirements for the LiDAR project and the possible uses of the outputs by multiple agencies including QRA, DRDMW, TMR, Sunwater and the Bureau.</t>
  </si>
  <si>
    <t xml:space="preserve">Existing workloads of LiDAR contractors. If successful, the project will work with the Dept of Resources to join their annual procurement for LiDAR capture. LiDAR capture timing is contained to 3-4mths of the yr when cloud coverage is minimal.  </t>
  </si>
  <si>
    <t>Other, please specify in supporting comments (Section 6.1)</t>
  </si>
  <si>
    <t>6.1 Cost estimate developed in consultation with QRA, Dept of Resources and the Bureau. Based on an estimated area across the catchment, to include townships and surrounds.</t>
  </si>
  <si>
    <t>2023-24 Queensland Resilience and Risk Reduction Funding application form - Instructions</t>
  </si>
  <si>
    <t>Project name / title</t>
  </si>
  <si>
    <t>Please provide a title for your project.</t>
  </si>
  <si>
    <t>Please provide a brief description for your project.</t>
  </si>
  <si>
    <t>Coordinates are required for all projects.  Nominate a location in the target area if a non-infrastructure project.  Use the base of operations if targeting multiple areas.  Coordinates must be in decimal degrees with a decimal number between 138 to 155 entered to the left 
(e.g. 142.2658).</t>
  </si>
  <si>
    <t>Coordinates are required for all projects.  Nominate a location in the target area if a non-infrastructure project.  Use the base of operations if targeting multiple areas.  Coordinates must be in decimal degrees with a decimal number between -29 to -10 entered to the left 
(e.g. -15.56812).</t>
  </si>
  <si>
    <t>Has this project previously been approved for QRA funding?</t>
  </si>
  <si>
    <t xml:space="preserve">2023-24 Queensland Resilience and Risk Reduction Funding </t>
  </si>
  <si>
    <t>This information is collected pursuant to Part 2, Division 2 of the Queensland Reconstruction Authority Act 2011. The information may be disclosed to the Australian Government and Queensland Government agencies, departments and statutory authorities as required.</t>
  </si>
  <si>
    <t xml:space="preserve">The Queensland Reconstruction Authority (QRA) is committed to protecting the privacy of your personal information. QRA manages personal information in line with the eleven Information Privacy Principles under the Information Privacy Act 2009. The privacy principles set out and regulate how agencies collect, store, use and disclose personal information. The information in this application form is being collected to support with the assessment of the project against the funding guidelines, and if successful for funding to support announcements, monitoring and reporting activities. </t>
  </si>
  <si>
    <t xml:space="preserve">2023-24 Queensland Resilience and Risk Reduction Funding application form </t>
  </si>
  <si>
    <t>2023-24 Queensland Resilience and Risk Reduction Funding application form - 1.0 Project Details</t>
  </si>
  <si>
    <t>2023-24 Queensland Resilience and Risk Reduction Funding application form - 2.0 Issue Identification</t>
  </si>
  <si>
    <t>2023-24 Queensland Resilience and Risk Reduction Funding application form - Benefits &amp; Collaboration</t>
  </si>
  <si>
    <t>2023-24 Queensland Resilience and Risk Reduction Funding application form  - 4.0 Plan of Activities</t>
  </si>
  <si>
    <t>Select one option from the dropdown.</t>
  </si>
  <si>
    <t>2023-24 Queensland Resilience and Risk Reduction Funding application form  - 6.0 Project Costs &amp; Innovation</t>
  </si>
  <si>
    <t>2023-24 Queensland Resilience and Risk Reduction Funding application form  - 7.0 Supporting Evidence</t>
  </si>
  <si>
    <t>2023-24 Queensland Resilience and Risk Reduction Funding application form  - application checklist</t>
  </si>
  <si>
    <t xml:space="preserve">Complete this checklist prior to submitting your application. Where something hasn't been completed please go back to that section of the form and amend.
Incomplete information may impact the outcome of your application.  </t>
  </si>
  <si>
    <t>Please provide details as to how this project was identified as a priority.</t>
  </si>
  <si>
    <t>Please provide details of who will benefit from this project.</t>
  </si>
  <si>
    <t>Please provide the postcode for the proposed project works.</t>
  </si>
  <si>
    <t>Please provide the address for the proposed project works.</t>
  </si>
  <si>
    <t>If response to 1.09 is "Yes", provide program title and amount approved.</t>
  </si>
  <si>
    <t>If response for 1.13 is "Yes" or "Yes - Public Benefit", provide details of purchase of land or buildings, including details of any public benefit.</t>
  </si>
  <si>
    <t>If response to 1.15 is "Yes", provide details of the commercial /profit generating nature of the project.</t>
  </si>
  <si>
    <t>Question</t>
  </si>
  <si>
    <t>Please detail what need, vulnerability or risk this project addresses and how were these needs identified.</t>
  </si>
  <si>
    <t>Please provide details of the ongoing benefits of this project.</t>
  </si>
  <si>
    <t>If response to 3.05 is "Yes", please describe the external factors, base assumptions or interdependencies including how they influence to this project.</t>
  </si>
  <si>
    <t>Please detail if there will be any cross-agency or partnership-based collaboration required to deliver this project.</t>
  </si>
  <si>
    <t>If response for 3.07 indicates collaboration is being undertaken, have the relevant organisations or partner agencies been engaged and committed to contribute to this project?</t>
  </si>
  <si>
    <t>Please provide details of any support from community groups and stakeholders.</t>
  </si>
  <si>
    <r>
      <t xml:space="preserve">If response to 3.13 indicates the support of community groups and stakeholders, provide details for the supporting documentation that demonstrates the support and summarise how it supports 3.13.
</t>
    </r>
    <r>
      <rPr>
        <b/>
        <u/>
        <sz val="10"/>
        <color theme="0"/>
        <rFont val="Calibri"/>
        <family val="2"/>
      </rPr>
      <t>OR</t>
    </r>
    <r>
      <rPr>
        <b/>
        <sz val="10"/>
        <color theme="0"/>
        <rFont val="Calibri"/>
        <family val="2"/>
      </rPr>
      <t xml:space="preserve">
If no support of community groups or stakeholders is indicated please state why.</t>
    </r>
  </si>
  <si>
    <t>If applicable, make reference to the specific criteria you are providing information for.
Answer N/A if not applicable.</t>
  </si>
  <si>
    <t>Schedule - Start (this date must be after 1 July 2024)</t>
  </si>
  <si>
    <t>Schedule - Finish (all project must be completed by 30 June 2026)</t>
  </si>
  <si>
    <t>2023-24 Queensland Resilience and Risk Reduction Funding application form  -  5.0 Project Delivery</t>
  </si>
  <si>
    <t>N.B. A well developed project plan includes project objectives, scope, activities, deliverables, milestones, resources, risks and delivery design or methodology.
Select one option from the dropdown.</t>
  </si>
  <si>
    <r>
      <t xml:space="preserve">If the Project Plan does not define the project objectives, scope, activities, deliverables, milestones, resources, risks (operational, critical and strategic) </t>
    </r>
    <r>
      <rPr>
        <b/>
        <u/>
        <sz val="10"/>
        <color theme="0"/>
        <rFont val="Calibri"/>
        <family val="2"/>
      </rPr>
      <t xml:space="preserve">and </t>
    </r>
    <r>
      <rPr>
        <b/>
        <sz val="10"/>
        <color theme="0"/>
        <rFont val="Calibri"/>
        <family val="2"/>
      </rPr>
      <t xml:space="preserve">risk mitigation measures, provide the details for the supporting documentation that provides these details.
</t>
    </r>
    <r>
      <rPr>
        <b/>
        <u/>
        <sz val="10"/>
        <color theme="0"/>
        <rFont val="Calibri"/>
        <family val="2"/>
      </rPr>
      <t xml:space="preserve">OR
</t>
    </r>
    <r>
      <rPr>
        <b/>
        <sz val="10"/>
        <color theme="0"/>
        <rFont val="Calibri"/>
        <family val="2"/>
      </rPr>
      <t>State why if this documentation is not available.</t>
    </r>
  </si>
  <si>
    <t>Identified project risks in delivering the project and to achieving the desired project outcomes and objectives.</t>
  </si>
  <si>
    <t>Please provide details of all operational, critical and strategic risks.</t>
  </si>
  <si>
    <r>
      <t xml:space="preserve">E.G. environmental approvals not being supported, materials or supply availability issues, stakeholder support.
</t>
    </r>
    <r>
      <rPr>
        <i/>
        <sz val="9"/>
        <color theme="0"/>
        <rFont val="Calibri"/>
        <family val="2"/>
        <scheme val="minor"/>
      </rPr>
      <t>Select one option from the dropdown.</t>
    </r>
  </si>
  <si>
    <r>
      <t xml:space="preserve">Provide details for the supporting documentation that demonstrates the metrics or scale of the need, vulnerability or risk this project addresses and summarise how it supports 2.05.
</t>
    </r>
    <r>
      <rPr>
        <b/>
        <u/>
        <sz val="10"/>
        <color theme="0"/>
        <rFont val="Calibri"/>
        <family val="2"/>
      </rPr>
      <t>OR</t>
    </r>
    <r>
      <rPr>
        <b/>
        <sz val="10"/>
        <color theme="0"/>
        <rFont val="Calibri"/>
        <family val="2"/>
      </rPr>
      <t xml:space="preserve">
State why this documentation is not available.</t>
    </r>
  </si>
  <si>
    <r>
      <t xml:space="preserve">Provide details for the supporting documentation that demonstrate how this project addresses the identified need, vulnerability or risk and summarise how it supports 2.07.
</t>
    </r>
    <r>
      <rPr>
        <b/>
        <u/>
        <sz val="10"/>
        <color theme="0"/>
        <rFont val="Calibri"/>
        <family val="2"/>
      </rPr>
      <t>OR</t>
    </r>
    <r>
      <rPr>
        <b/>
        <sz val="10"/>
        <color theme="0"/>
        <rFont val="Calibri"/>
        <family val="2"/>
      </rPr>
      <t xml:space="preserve">
State why this documentation is not available.</t>
    </r>
  </si>
  <si>
    <t>Requested funding value - $ Value (excl GST) - FROM 4.0 PLAN OF ACTIVITIES.</t>
  </si>
  <si>
    <t>This is populated from 4.0 Plan of Activities and is the amount being requested from QRRRF.</t>
  </si>
  <si>
    <t>Please enter the total project cost, not only what funding is being requested from QRRRF.</t>
  </si>
  <si>
    <t>Answer Yes or No and provide details.</t>
  </si>
  <si>
    <t>Answer Yes or No and provide details.
(Refer to the program guidelines for ineligible costs).</t>
  </si>
  <si>
    <t>E.G. plant costs.
Answer Yes or No and provide details.</t>
  </si>
  <si>
    <t>E.G. reconstruction costs following a disaster event.
Answer Yes or No and if Yes, state who are the beneficiaries and value if available.</t>
  </si>
  <si>
    <r>
      <t xml:space="preserve">N.B. This does not include Co-Contribution funding provided on the project.
</t>
    </r>
    <r>
      <rPr>
        <i/>
        <sz val="9"/>
        <color theme="0"/>
        <rFont val="Calibri"/>
        <family val="2"/>
        <scheme val="minor"/>
      </rPr>
      <t>Select one option from the dropdown.</t>
    </r>
  </si>
  <si>
    <t>Please provide details.
Answer N/A if not applicable.</t>
  </si>
  <si>
    <t>Total applicant contribution ($ Value)</t>
  </si>
  <si>
    <t>If response to 6.09 is "Yes", provide program title, amount sought, date and status of application</t>
  </si>
  <si>
    <r>
      <t xml:space="preserve">This can be an Options Analysis.
</t>
    </r>
    <r>
      <rPr>
        <i/>
        <sz val="9"/>
        <color theme="0"/>
        <rFont val="Calibri"/>
        <family val="2"/>
        <scheme val="minor"/>
      </rPr>
      <t>Select one option from the dropdown.</t>
    </r>
  </si>
  <si>
    <r>
      <t xml:space="preserve">If response to 6.15 is "Yes", provide details for the supporting documentation that contains the Benefit / Options Analysis.
</t>
    </r>
    <r>
      <rPr>
        <b/>
        <u/>
        <sz val="10"/>
        <color theme="0"/>
        <rFont val="Calibri"/>
        <family val="2"/>
        <scheme val="minor"/>
      </rPr>
      <t>OR</t>
    </r>
    <r>
      <rPr>
        <b/>
        <sz val="10"/>
        <color theme="0"/>
        <rFont val="Calibri"/>
        <family val="2"/>
        <scheme val="minor"/>
      </rPr>
      <t xml:space="preserve">
</t>
    </r>
    <r>
      <rPr>
        <b/>
        <sz val="10"/>
        <color theme="0"/>
        <rFont val="Calibri"/>
        <family val="2"/>
      </rPr>
      <t>If "No", state reason why.</t>
    </r>
  </si>
  <si>
    <t>If response to 6.5 is "Yes", summarise the Benefits / Options Analysis.</t>
  </si>
  <si>
    <t>Please provide details for any innovative solutions, methodologies or approaches that are being incorporated into this project, and a detailed description of why they are innovative.</t>
  </si>
  <si>
    <r>
      <t xml:space="preserve">Provide details for the supporting documentation that demonstrates the innovative solutions, methodologies, approaches or technologies that have been considered in developing / delivering the project and summarise how this relates to 6.19.
</t>
    </r>
    <r>
      <rPr>
        <b/>
        <u/>
        <sz val="10"/>
        <color theme="0"/>
        <rFont val="Calibri"/>
        <family val="2"/>
      </rPr>
      <t>OR</t>
    </r>
    <r>
      <rPr>
        <b/>
        <sz val="10"/>
        <color theme="0"/>
        <rFont val="Calibri"/>
        <family val="2"/>
      </rPr>
      <t xml:space="preserve">
State reason for not providing.</t>
    </r>
  </si>
  <si>
    <t>Use this form to lodge an application for funding from the Queensland Resilience and Risk Reduction Fund (QRRRF)</t>
  </si>
  <si>
    <t>Please refer to QRRRF section of the Queensland Reconstruction Authority website for funding guidelines for this round.</t>
  </si>
  <si>
    <t>Complete Sheets 1-7, checklist and certification prior to submitting your application</t>
  </si>
  <si>
    <r>
      <rPr>
        <b/>
        <u/>
        <sz val="11"/>
        <color theme="1"/>
        <rFont val="Calibri"/>
        <family val="2"/>
        <scheme val="minor"/>
      </rPr>
      <t>Certification sheet</t>
    </r>
    <r>
      <rPr>
        <b/>
        <sz val="11"/>
        <color theme="1"/>
        <rFont val="Calibri"/>
        <family val="2"/>
        <scheme val="minor"/>
      </rPr>
      <t xml:space="preserve">
The purpose of the certification sheet is to:
</t>
    </r>
    <r>
      <rPr>
        <sz val="11"/>
        <color theme="1"/>
        <rFont val="Calibri"/>
        <family val="2"/>
        <scheme val="minor"/>
      </rPr>
      <t xml:space="preserve">Ensure the application form is lodged by an authorised person who is stating they agree to the application being lodged and  certify the application has been completed as required.
</t>
    </r>
    <r>
      <rPr>
        <b/>
        <sz val="11"/>
        <color theme="1"/>
        <rFont val="Calibri"/>
        <family val="2"/>
        <scheme val="minor"/>
      </rPr>
      <t>Notes for certification sheet</t>
    </r>
    <r>
      <rPr>
        <sz val="11"/>
        <color theme="1"/>
        <rFont val="Calibri"/>
        <family val="2"/>
        <scheme val="minor"/>
      </rPr>
      <t xml:space="preserve">
The certification sheet can be either digitally signed or printed, signed, scanned and emailed with the completed application form.</t>
    </r>
  </si>
  <si>
    <r>
      <rPr>
        <b/>
        <u/>
        <sz val="11"/>
        <color theme="1"/>
        <rFont val="Calibri"/>
        <family val="2"/>
        <scheme val="minor"/>
      </rPr>
      <t>Supporting evidence sheet (Section 7.0)</t>
    </r>
    <r>
      <rPr>
        <sz val="11"/>
        <color theme="1"/>
        <rFont val="Calibri"/>
        <family val="2"/>
        <scheme val="minor"/>
      </rPr>
      <t xml:space="preserve">
</t>
    </r>
    <r>
      <rPr>
        <b/>
        <sz val="11"/>
        <color theme="1"/>
        <rFont val="Calibri"/>
        <family val="2"/>
        <scheme val="minor"/>
      </rPr>
      <t xml:space="preserve">The purpose of the supporting evidence sheet is to:
</t>
    </r>
    <r>
      <rPr>
        <sz val="11"/>
        <color theme="1"/>
        <rFont val="Calibri"/>
        <family val="2"/>
        <scheme val="minor"/>
      </rPr>
      <t>List all supporting documentation that will support the responses provided throughout the application and assist with the assessment of the application against the funding guidelines.
Provide the type of supporting documentation, document name, file type and commentary for each document being provided as part of the detailed application process, to facilitate the assessment of the application.</t>
    </r>
  </si>
  <si>
    <r>
      <rPr>
        <b/>
        <u/>
        <sz val="11"/>
        <color theme="1"/>
        <rFont val="Calibri"/>
        <family val="2"/>
        <scheme val="minor"/>
      </rPr>
      <t>Pre-submission checklist</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The purpose of the checklist is to ensure:</t>
    </r>
    <r>
      <rPr>
        <sz val="11"/>
        <color theme="1"/>
        <rFont val="Calibri"/>
        <family val="2"/>
        <scheme val="minor"/>
      </rPr>
      <t xml:space="preserve">
All information required for each section is completed correctly.
All required supporting documentation is provided and referenced correctly in the response to the applicable criteria and in the supporting evidence sheet.
The application form is complete, to support minimising requests for additional information during the assessment phase.</t>
    </r>
  </si>
  <si>
    <t>The completed application form and attachments must be emailed to:</t>
  </si>
  <si>
    <r>
      <t xml:space="preserve">INSTRUCTIONS
</t>
    </r>
    <r>
      <rPr>
        <sz val="14"/>
        <rFont val="Calibri"/>
        <family val="2"/>
        <scheme val="minor"/>
      </rPr>
      <t>1. Th plan of activities is not the full project costs, it is the specific funding being requested from QRRRF.  
2. List each activity / work on separate lines.  This will be reported on during project delivery and acquittal, if this project is successful.
3. All projects need coordinates, even non-infrastructure. For non-infrastructure, nominate a location within the target area. Use the base of operations as the location if the project targets multiple areas.
4. Coordinates must be entered as decimal degrees, e.g. -18.23650 and 128.33265
5. The same coordinates can be entered for each activity if at the same location.</t>
    </r>
  </si>
  <si>
    <t>Has documentation that demonstrates the metrics or scale of the need, vulnerability or risk this project address been provided and referenced correctly in 2.06?</t>
  </si>
  <si>
    <t>Has documentation that demonstrates how this project addresses the identified need, vulnerability or risk been provided and referenced correctly in 2.08?</t>
  </si>
  <si>
    <t>Has documentation that demonstrates how the ongoing benefits will be measured been provided and referenced correctly in 3.04?</t>
  </si>
  <si>
    <t>Has documentation that demonstrates partner organisations or agencies' commitment been provided and referenced correctly in 3.09?</t>
  </si>
  <si>
    <t>Has documentation that demonstrates community and/or stakeholder support been provided and referenced correctly in 3.14?</t>
  </si>
  <si>
    <r>
      <t xml:space="preserve">If response for 3.08 is "Yes", provide details for the supporting documentation that demonstrates the commitment of the relevant organisations or partner agencies and summarise how it supports 3.07.
</t>
    </r>
    <r>
      <rPr>
        <b/>
        <u/>
        <sz val="10"/>
        <color theme="0"/>
        <rFont val="Calibri"/>
        <family val="2"/>
      </rPr>
      <t xml:space="preserve">OR
</t>
    </r>
    <r>
      <rPr>
        <b/>
        <sz val="10"/>
        <color theme="0"/>
        <rFont val="Calibri"/>
        <family val="2"/>
      </rPr>
      <t xml:space="preserve">If "No", state reason why.
</t>
    </r>
  </si>
  <si>
    <t>Are all supporting documents referenced in this application ready to be emailed with the completed application.</t>
  </si>
  <si>
    <t>Has 4.0 plan of activities been completed, with project deliverables detailed on separate lines?</t>
  </si>
  <si>
    <t>Confirmation that no negative values are entered or displaying in the plan of activities.</t>
  </si>
  <si>
    <t>Has a requested amount (the amount being requested from QRRRF) for each work / activity been entered on each line?</t>
  </si>
  <si>
    <t>Has a project plan, been provided and referenced correctly, or reason for not providing stated?</t>
  </si>
  <si>
    <t>Has supporting documentation that defines the project objectives been provided, either within the project plan or separately, and referenced correctly or reason for not providing stated?</t>
  </si>
  <si>
    <t>Has supporting documentation that details project scope, activities, deliverables and milestones been provided, either in the project plan or separately, and referenced correctly or reason for not providing stated?</t>
  </si>
  <si>
    <t>Has supporting documentation that identifies and quantifies all resources been provided, either in the project plan or separately, and referenced correctly or reason for not providing stated?</t>
  </si>
  <si>
    <t>Has supporting documentation that identifies project risks and mitigation measures been provided, either in the project plan or separately, and referenced correctly or reason for not providing stated?</t>
  </si>
  <si>
    <t>Has the documentation that demonstrates the commitment to the contributions, been provided and referenced correctly in 6.14, or reason for not providing stated?</t>
  </si>
  <si>
    <t>Has the documentation that contains the benefit analysis been provided and referenced correctly in 6.16, or reason for not providing stated, if applicable?</t>
  </si>
  <si>
    <t>Has the documentation that demonstrates the innovative solutions, methodologies, approaches or technologies been provided and referenced correctly in 6.20, or reason for not providing stated, if applicable?</t>
  </si>
  <si>
    <t>Coordinates start X (longitude)</t>
  </si>
  <si>
    <t>Coordinates start Y (latitude)</t>
  </si>
  <si>
    <t>Start X 
(longitude)</t>
  </si>
  <si>
    <t>Start Y 
(latitude)</t>
  </si>
  <si>
    <t>End X 
(longitude)</t>
  </si>
  <si>
    <t>End Y 
(latitude)</t>
  </si>
  <si>
    <t>N.B. "in-kind" contributions must be for a project activity or resource that would ordinarily be costed to this project but is avoided as the applicant is completing this activity or providing the resource.  The cost of this activity must be fully quantified and included in the estimated TOTAL project cost (6.01) and the Total Applicant Contribution (6.11).  A "co" contribution is an amount provided by a collaborative partner or received from another funding source.  An activity or resource provided by a collaborative partner must be treated as an "in-kind" contribution.
Select one option from the dropdown.</t>
  </si>
  <si>
    <r>
      <t xml:space="preserve">Provide details for the supporting documentation that demonstrates the commitment to the Applicant Contribution, including the commitment for any "in-kind" or "co-" contributions and availability for the delivery of this project. 
</t>
    </r>
    <r>
      <rPr>
        <b/>
        <u/>
        <sz val="10"/>
        <color theme="0"/>
        <rFont val="Calibri"/>
        <family val="2"/>
      </rPr>
      <t>OR</t>
    </r>
    <r>
      <rPr>
        <b/>
        <sz val="10"/>
        <color theme="0"/>
        <rFont val="Calibri"/>
        <family val="2"/>
      </rPr>
      <t xml:space="preserve">
State reason for not providing.</t>
    </r>
  </si>
  <si>
    <t>Please provide details of the contribution.</t>
  </si>
  <si>
    <t>If response for 1.11 is "Yes" or "Yes - Public Benefit", provide details of asset or land, including details of any public benefit.</t>
  </si>
  <si>
    <t>Select one option from the dropdown.
‘Resilience’ is a system or community’s ability to rapidly accommodate and recover from the impacts of hazards, restore essential structures and desired functionality, and adapt to new circumstances.
‘Disaster risk reduction’ is about taking preventative action to reduce the likelihood or severity of a disaster event. It is aimed at preventing new and reducing existing disaster risk and managing residual risk. It also includes measures to understand disaster risk and equip decision-makers with capabilities and information they need.</t>
  </si>
  <si>
    <t>E.G. designs, studies, reports, etc
This response must provide enough detail to be assessed on it's own merit.
(Details for supporting documentation must include document name, section reference and page number where this information is detailed.  Where multiple records exist, reference each document and separate with a ",")</t>
  </si>
  <si>
    <t>N.B. Please provide reason if no alternative options have been considered (e.g. size of scale need or project).
This response must provide enough detail to be assessed on it's own merit.</t>
  </si>
  <si>
    <t>E.G. witness accounts, council records, media articles, letters of support, community requests, research studies, etc.
This response must provide enough detail to be assessed on it's own merit.
(Details for supporting documentation must include document name, section reference and page number where this information is detailed.  Where multiple records exist, reference each document and separate with a ",")</t>
  </si>
  <si>
    <t>This response must provide enough detail to be assessed on it's own merit.</t>
  </si>
  <si>
    <t>This response must provide enough detail to be assessed on it's own merit. 
Answer Yes or No and provide details.</t>
  </si>
  <si>
    <t>This response must provide enough detail to be assessed on it's own merit.
(Details for supporting documentation must include document name, section reference and page number where this information is detailed.  Where multiple records exist, reference each document and separate with a ",")</t>
  </si>
  <si>
    <t>E.G. increasing the resilience of this crossing will allow the road to open 3 days earlier after flooding, this project will result in a 30% increase in uptake of counselling services within emergency volunteers, etc.
This response must provide enough detail to be assessed on it's own merit.</t>
  </si>
  <si>
    <t>E.G. the resilience benefits of this project at this location is dependant on the continued serviceability of feeder roads during floods, the results of the study are dependant on subject participation, etc
This response must provide enough detail to be assessed on it's own merit. 
Answer N/A if not applicable</t>
  </si>
  <si>
    <t>E.G. Memorandum of Understanding, contract, etc
This response must provide enough detail to be assessed on it's own merit. 
(Details for supporting documentation must include document name, section reference and page number where this information is detailed.  Where multiple records exist, reference each document and separate with a ",")
Answer N/A if no collaboration or partnership.</t>
  </si>
  <si>
    <t>E.G. This project is to undertake a fire risk assessment and implement a bushfire plan.  QFES and the local fire management group will collaborate on this project as subject matter experts but they have not been contacted at this stage.
This response must provide enough detail to be assessed on it's own merit.</t>
  </si>
  <si>
    <t>Your reasoning for a "No" response must provide enough detail to be assessed on it's own merit.
(Details for supporting documentation must include document name, section reference and page number where this information is detailed.  Where multiple records exist, reference each document and separate with a ",")</t>
  </si>
  <si>
    <t>E.G. Gantt Chart, Microsoft Project, Primavera, resource plan, etc
The response for not providing this documentation must provide enough detail to be assessed on it's own merit.
(Details for supporting documentation must include document name, section reference and page number where this information is detailed.  Where multiple records exist, reference each document and separate with a ",")
Answer N/A if the details are contained in Project Plan.</t>
  </si>
  <si>
    <t>This must provide enough detail to be assessed on it's own merit.
Answer N/A if not applicable.</t>
  </si>
  <si>
    <t>This response must provide enough detail to be assessed on it's own merit.
(Details for supporting documentation must include document name, section reference and page number where this is detailed.  Where multiple records exist, reference each document and separate with a ",")</t>
  </si>
  <si>
    <t>E.G. schedule of rates, bill of quantities, costs from similar project, tender, quotation
(Details for supporting documentation must include document name, section reference and page number where this information is detailed.  Where multiple records exist, reference each document and separate with a ",")</t>
  </si>
  <si>
    <t xml:space="preserve">E.G. budget summary, meeting minutes, letter from person with relevant financial delegation, approval confirmation from another funding source.
(Details for supporting documentation must include document name, section reference and page number where this information is detailed.  Where multiple records exist, reference each document and separate with a ",")
</t>
  </si>
  <si>
    <t>N.B. If a "do nothing option" was considered, why is this project preferred over doing nothing?
(Details for supporting documentation must include document name, section reference and page number where this information is detailed.  Where multiple records exist, reference each document and separate with a ",")
Answer N/A if not applicable.</t>
  </si>
  <si>
    <t>This response must provide enough detail to be assessed on its own merit.
Your summary must include discussions around benefits and may detail BCR, NPV, ROI and qualitative benefits.
Answer N/A if not applicable.</t>
  </si>
  <si>
    <t>(Details for supporting documentation must include document name, section reference and page number where this information is detailed.  Where multiple records exist, reference each document and separate with a ",")
Answer N/A if not applicable.</t>
  </si>
  <si>
    <t>This response must provide enough detail to be assessed on it's own merit.
Answer N/A if not applicable.</t>
  </si>
  <si>
    <t>Please provide a detailed response that clearly demonstrates how this project aligns to this document. In your response please ensure that you provide reference to the specific part of the document, including section number, page numbers, etc.</t>
  </si>
  <si>
    <r>
      <t xml:space="preserve">If response for 5.02 is "Yes", provide the details for the Project Plan.
</t>
    </r>
    <r>
      <rPr>
        <b/>
        <u/>
        <sz val="10"/>
        <color theme="0"/>
        <rFont val="Calibri"/>
        <family val="2"/>
      </rPr>
      <t xml:space="preserve">OR
</t>
    </r>
    <r>
      <rPr>
        <b/>
        <sz val="10"/>
        <color theme="0"/>
        <rFont val="Calibri"/>
        <family val="2"/>
      </rPr>
      <t>If "No", state reason why.</t>
    </r>
  </si>
  <si>
    <t xml:space="preserve">Approximate project duration: commencement date to completion date. </t>
  </si>
  <si>
    <t>Please detail the project timeframe i.e. October 2024 - December 2025.</t>
  </si>
  <si>
    <t>If response to 5.07 is "No", state reasoning why.</t>
  </si>
  <si>
    <r>
      <t xml:space="preserve">If response to 5.09 is "No", state reasoning why.
</t>
    </r>
    <r>
      <rPr>
        <b/>
        <u/>
        <sz val="10"/>
        <color theme="0"/>
        <rFont val="Calibri"/>
        <family val="2"/>
      </rPr>
      <t>AND</t>
    </r>
    <r>
      <rPr>
        <b/>
        <sz val="10"/>
        <color theme="0"/>
        <rFont val="Calibri"/>
        <family val="2"/>
      </rPr>
      <t xml:space="preserve">
Identify and quantify all resources required to deliver this project here?</t>
    </r>
  </si>
  <si>
    <r>
      <t xml:space="preserve">If response to 5.12 is "Yes", summarise the critical and/or strategic risks and mitigation measures.
</t>
    </r>
    <r>
      <rPr>
        <b/>
        <u/>
        <sz val="10"/>
        <color theme="0"/>
        <rFont val="Calibri"/>
        <family val="2"/>
      </rPr>
      <t>OR</t>
    </r>
    <r>
      <rPr>
        <b/>
        <sz val="10"/>
        <color theme="0"/>
        <rFont val="Calibri"/>
        <family val="2"/>
      </rPr>
      <t xml:space="preserve">
If "No", provide reason why.</t>
    </r>
  </si>
  <si>
    <t>Have project coordinates been entered for all projects and in the correct format?</t>
  </si>
  <si>
    <t>Please provide the total contribution value being put towards this project. A minimum co-contribution of 5% of the total eligible project costs is required.</t>
  </si>
  <si>
    <r>
      <t xml:space="preserve">I certify that:
</t>
    </r>
    <r>
      <rPr>
        <i/>
        <sz val="11"/>
        <rFont val="Calibri"/>
        <family val="2"/>
      </rPr>
      <t xml:space="preserve">• This project has not commenced, been completed, or received funding from another source.
• The project detailed in this application form is designed to meet the objectives and requirements outlined in the Queensland Resilience and Risk Reduction Funding Guidelines 2023-24.
• All information provided in this application form is true and accurate at the time of completion, and can be further substantiated where requested.
• Any reports, research, investigation or modelling etc developed as a result of funding approved from this program, will be made available and provided to the QRA upon request.
</t>
    </r>
    <r>
      <rPr>
        <b/>
        <i/>
        <sz val="11"/>
        <rFont val="Calibri"/>
        <family val="2"/>
      </rPr>
      <t xml:space="preserve">• </t>
    </r>
    <r>
      <rPr>
        <i/>
        <sz val="11"/>
        <rFont val="Calibri"/>
        <family val="2"/>
      </rPr>
      <t>I have had an opportunity to request and review the funding agreement that our organisation will need to enter into if successful for funding, and note the terms and conditions contained within are not subject to amendment.</t>
    </r>
  </si>
  <si>
    <t>If you require any support with completing your application, please contact your Regional Liaison Officer or Resilience and Recovery Officer (contact details available at https://www.qra.qld.gov.au/RLO)</t>
  </si>
  <si>
    <t>Describe in detail how the project is aligned to the stated document in Section 2.10, including specific references to the relevant sections.</t>
  </si>
  <si>
    <t>Has documentation that demonstrates how the estimated total project cost was developed been provided and referenced correctly, or reason for not providing stated?</t>
  </si>
  <si>
    <t>Does this project align to more than one policy, plan, strategy or framework listed in 2.10?</t>
  </si>
  <si>
    <t>If yes selected in 2.12, please list which policy, plan, strategy or framework this project also meets.
If no, write N/A.</t>
  </si>
  <si>
    <t>Please detail the additional policy, plan, strategy or framework that this project meets, in addition to what is selected in 2.10.</t>
  </si>
  <si>
    <t>As detailed in the funding guidelines, projects must clearly align to one of these. 
Select one option from the dropdown.</t>
  </si>
  <si>
    <t>Describe in detail how the project is aligned to the stated documents in Section 2.13, including specific references to the relevant sections.
If no selected in 2.13, write N/A.</t>
  </si>
  <si>
    <t>Have you clearly demonstrated how this project aligns to one of the local, state or national government policy, plan, strategy or framework listed in the funding guidelines?</t>
  </si>
  <si>
    <r>
      <rPr>
        <b/>
        <u/>
        <sz val="11"/>
        <color theme="1"/>
        <rFont val="Calibri"/>
        <family val="2"/>
        <scheme val="minor"/>
      </rPr>
      <t xml:space="preserve"> Detailed application sheets (sections 1.0-3.0 &amp; 5.0-6.0)</t>
    </r>
    <r>
      <rPr>
        <sz val="11"/>
        <color theme="1"/>
        <rFont val="Calibri"/>
        <family val="2"/>
        <scheme val="minor"/>
      </rPr>
      <t xml:space="preserve">
The purpose of the Application Sheets (Sections 1.0-3.0 &amp; 5.0-6.0)  is to provide sufficient information for your project to be assessed against the funding guidelines.</t>
    </r>
    <r>
      <rPr>
        <b/>
        <sz val="11"/>
        <color theme="1"/>
        <rFont val="Calibri"/>
        <family val="2"/>
        <scheme val="minor"/>
      </rPr>
      <t xml:space="preserve">
Notes for detailed application sheets (sections 1.0-3.0 &amp; 5.0-6.0)
</t>
    </r>
    <r>
      <rPr>
        <sz val="11"/>
        <color theme="1"/>
        <rFont val="Calibri"/>
        <family val="2"/>
        <scheme val="minor"/>
      </rPr>
      <t>In these sheets, column B contains the criteria reference, column C contains the criteria to be answered, column D is for the response to each criteria and column E contains guidance for each criteria. 
It is vital column E is read for each criteria as it explains how to respond to the criteria.
It is important that a response is provided for each criteria, including "N/A" if not applicable.
It is important to provide sufficient detail within each section to ensure that the reader (who doesn't have prior knowledge of your project) can easily understand the response and accurately assess your application against the funding guidelines.
The document name, section and page number and a summary of how this documentation supports the applicable criteria must be entered into column D when supporting documentation is requested.</t>
    </r>
  </si>
  <si>
    <t xml:space="preserve">Drop down lists  </t>
  </si>
  <si>
    <t>Disaster Risk Reduction</t>
  </si>
  <si>
    <t>2.03 Project Key Objective</t>
  </si>
  <si>
    <t xml:space="preserve">2.1 What local, state or national government policy, plan, strategy or framework is this project aligned to? </t>
  </si>
  <si>
    <t>Regional resilience strategies and/or local resilience action plans</t>
  </si>
  <si>
    <r>
      <rPr>
        <b/>
        <u/>
        <sz val="11"/>
        <color theme="1"/>
        <rFont val="Calibri"/>
        <family val="2"/>
        <scheme val="minor"/>
      </rPr>
      <t xml:space="preserve">Plan of Activities Sheet (Section 4.0)
</t>
    </r>
    <r>
      <rPr>
        <sz val="11"/>
        <color theme="1"/>
        <rFont val="Calibri"/>
        <family val="2"/>
        <scheme val="minor"/>
      </rPr>
      <t xml:space="preserve">
The purpose of the Plan of Activities sheet is to:
Accurately detail the amount of funding being requested from QRRRF. Please note that the plan of activities is not the full project costs, it is the specific funding being requested from QRRRF.
Provide line item breakdown of key works/activities that make up the project scope.
Create line item data ready to report on project delivery and acquittal, pending project approval.
Ensure deliverable timelines fall within funding guidelines as detailed in the link above.
</t>
    </r>
    <r>
      <rPr>
        <b/>
        <sz val="11"/>
        <color theme="1"/>
        <rFont val="Calibri"/>
        <family val="2"/>
        <scheme val="minor"/>
      </rPr>
      <t>Notes for the Plan of Activities sheet</t>
    </r>
    <r>
      <rPr>
        <sz val="11"/>
        <color theme="1"/>
        <rFont val="Calibri"/>
        <family val="2"/>
        <scheme val="minor"/>
      </rPr>
      <t xml:space="preserve">
Information must be provided for each column in a line item.
Coordinates must be entered for each work / activity item.  
The same coordinates can be used where the work / activity is being performed at the same location.  
Use a location point within the target area for non-infrastructure projects.  
If a non-infrastructure project involves work / activities in different target areas, separate these into individual line items and use the coordinates for each target area.
Coordinates must be entered in decimal degrees (e.g. -16.25698, 148.25698) with the "X" coordinate being a number between 137.7 and 153.6 and the "Y" coordinate being a number between -9.21 and -29.2.
The start date for the work / activity must be on or after 1/07/2024 and the end date must be before or on 30/06/2026.
The requested value column is automatically calculated by entering a value in the direct costs $ value column and the indirect costs $ value column (if applicable).</t>
    </r>
  </si>
  <si>
    <t>Second National Action Plan</t>
  </si>
  <si>
    <t>Project start date</t>
  </si>
  <si>
    <t>Project end date</t>
  </si>
  <si>
    <t>Please provide the applicant organisation name.</t>
  </si>
  <si>
    <t>Please provide the schedule start date (this date must be after 1 July 2024).</t>
  </si>
  <si>
    <t>Please provide the scheduled completion date (all projects must be completed by 30 June 2026).</t>
  </si>
  <si>
    <t>Pre-populates from other section</t>
  </si>
  <si>
    <t>Populate the details of all supporting documentation attached to the application. Note max email size is 35MB (application form and attachments).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</si>
</sst>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Red]0"/>
    <numFmt numFmtId="166" formatCode="&quot;$&quot;#,##0.00"/>
    <numFmt numFmtId="167" formatCode="0.00000"/>
    <numFmt numFmtId="168" formatCode="d/mm/yyyy;@"/>
  </numFmts>
  <fonts count="88"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1"/>
      <color theme="0"/>
      <name val="Arial"/>
      <family val="2"/>
    </font>
    <font>
      <sz val="10"/>
      <color rgb="FFFF0000"/>
      <name val="Arial"/>
      <family val="2"/>
    </font>
    <font>
      <sz val="10"/>
      <name val="Arial"/>
      <family val="2"/>
    </font>
    <font>
      <sz val="16"/>
      <color theme="1"/>
      <name val="Arial"/>
      <family val="2"/>
    </font>
    <font>
      <sz val="16"/>
      <name val="Arial"/>
      <family val="2"/>
    </font>
    <font>
      <sz val="8"/>
      <color theme="1"/>
      <name val="Arial"/>
      <family val="2"/>
    </font>
    <font>
      <sz val="12"/>
      <color theme="1"/>
      <name val="Arial"/>
      <family val="2"/>
    </font>
    <font>
      <b/>
      <sz val="11"/>
      <color rgb="FFFFFFFF"/>
      <name val="Calibri"/>
      <family val="2"/>
    </font>
    <font>
      <b/>
      <sz val="12"/>
      <color rgb="FFFFFFFF"/>
      <name val="Calibri"/>
      <family val="2"/>
    </font>
    <font>
      <b/>
      <sz val="11"/>
      <color theme="0"/>
      <name val="Calibri"/>
      <family val="2"/>
    </font>
    <font>
      <i/>
      <sz val="9"/>
      <color theme="0"/>
      <name val="Calibri"/>
      <family val="2"/>
    </font>
    <font>
      <b/>
      <i/>
      <sz val="9"/>
      <color theme="0"/>
      <name val="Calibri"/>
      <family val="2"/>
    </font>
    <font>
      <i/>
      <sz val="11"/>
      <color theme="0"/>
      <name val="Calibri"/>
      <family val="2"/>
    </font>
    <font>
      <b/>
      <sz val="14"/>
      <color theme="0"/>
      <name val="Arial"/>
      <family val="2"/>
    </font>
    <font>
      <sz val="11"/>
      <name val="Calibri"/>
      <family val="2"/>
    </font>
    <font>
      <sz val="10"/>
      <color rgb="FF2B4246"/>
      <name val="Arial"/>
      <family val="2"/>
    </font>
    <font>
      <b/>
      <sz val="11"/>
      <name val="Calibri"/>
      <family val="2"/>
    </font>
    <font>
      <b/>
      <u/>
      <sz val="11"/>
      <name val="Calibri"/>
      <family val="2"/>
    </font>
    <font>
      <i/>
      <sz val="8"/>
      <color theme="1"/>
      <name val="Calibri"/>
      <family val="2"/>
      <scheme val="minor"/>
    </font>
    <font>
      <i/>
      <sz val="9"/>
      <color rgb="FFFFFFFF"/>
      <name val="Calibri"/>
      <family val="2"/>
    </font>
    <font>
      <b/>
      <i/>
      <sz val="9"/>
      <color rgb="FFFFFFFF"/>
      <name val="Calibri"/>
      <family val="2"/>
    </font>
    <font>
      <i/>
      <sz val="11"/>
      <name val="Calibri"/>
      <family val="2"/>
    </font>
    <font>
      <b/>
      <sz val="11"/>
      <color theme="0"/>
      <name val="Calibri"/>
      <family val="2"/>
      <scheme val="minor"/>
    </font>
    <font>
      <sz val="14"/>
      <color theme="0"/>
      <name val="Arial"/>
      <family val="2"/>
    </font>
    <font>
      <i/>
      <sz val="10"/>
      <color theme="3"/>
      <name val="Arial"/>
      <family val="2"/>
    </font>
    <font>
      <sz val="10"/>
      <color theme="1"/>
      <name val="Arial"/>
      <family val="2"/>
    </font>
    <font>
      <sz val="16"/>
      <color theme="0"/>
      <name val="Arial"/>
      <family val="2"/>
    </font>
    <font>
      <b/>
      <sz val="10"/>
      <color indexed="9"/>
      <name val="Arial"/>
      <family val="2"/>
    </font>
    <font>
      <b/>
      <sz val="12"/>
      <color theme="0"/>
      <name val="Calibri"/>
      <family val="2"/>
      <scheme val="minor"/>
    </font>
    <font>
      <b/>
      <sz val="11"/>
      <color theme="1"/>
      <name val="Arial"/>
      <family val="2"/>
    </font>
    <font>
      <sz val="12"/>
      <color theme="0"/>
      <name val="Arial"/>
      <family val="2"/>
    </font>
    <font>
      <sz val="8"/>
      <name val="Calibri"/>
      <family val="2"/>
      <scheme val="minor"/>
    </font>
    <font>
      <sz val="11"/>
      <name val="Calibri"/>
      <family val="2"/>
      <scheme val="minor"/>
    </font>
    <font>
      <b/>
      <i/>
      <sz val="10"/>
      <color theme="0"/>
      <name val="Calibri"/>
      <family val="2"/>
    </font>
    <font>
      <b/>
      <sz val="10"/>
      <color theme="0"/>
      <name val="Calibri"/>
      <family val="2"/>
    </font>
    <font>
      <sz val="12"/>
      <color rgb="FF2B4246"/>
      <name val="Arial"/>
      <family val="2"/>
    </font>
    <font>
      <sz val="10"/>
      <color theme="1"/>
      <name val="Calibri"/>
      <family val="2"/>
      <scheme val="minor"/>
    </font>
    <font>
      <b/>
      <sz val="12"/>
      <color rgb="FFFFFFFF"/>
      <name val="Calibri"/>
      <family val="2"/>
      <scheme val="minor"/>
    </font>
    <font>
      <sz val="12"/>
      <color theme="1"/>
      <name val="Calibri"/>
      <family val="2"/>
      <scheme val="minor"/>
    </font>
    <font>
      <b/>
      <u/>
      <sz val="10"/>
      <color theme="0"/>
      <name val="Calibri"/>
      <family val="2"/>
    </font>
    <font>
      <b/>
      <sz val="10"/>
      <color rgb="FFFFFFFF"/>
      <name val="Calibri"/>
      <family val="2"/>
      <scheme val="minor"/>
    </font>
    <font>
      <b/>
      <sz val="12"/>
      <color rgb="FF2B4246"/>
      <name val="Arial"/>
      <family val="2"/>
    </font>
    <font>
      <b/>
      <sz val="12"/>
      <color theme="1"/>
      <name val="Calibri"/>
      <family val="2"/>
      <scheme val="minor"/>
    </font>
    <font>
      <sz val="11"/>
      <color theme="4" tint="0.59999389629810485"/>
      <name val="Calibri"/>
      <family val="2"/>
      <scheme val="minor"/>
    </font>
    <font>
      <sz val="12"/>
      <color theme="4" tint="0.59999389629810485"/>
      <name val="Arial"/>
      <family val="2"/>
    </font>
    <font>
      <b/>
      <sz val="16"/>
      <color rgb="FFFFFFFF"/>
      <name val="Calibri"/>
      <family val="2"/>
      <scheme val="minor"/>
    </font>
    <font>
      <sz val="12"/>
      <color rgb="FF2B4246"/>
      <name val="Calibri"/>
      <family val="2"/>
      <scheme val="minor"/>
    </font>
    <font>
      <b/>
      <sz val="10"/>
      <color theme="0"/>
      <name val="Calibri"/>
      <family val="2"/>
      <scheme val="minor"/>
    </font>
    <font>
      <b/>
      <sz val="10"/>
      <color rgb="FF2B4246"/>
      <name val="Calibri"/>
      <family val="2"/>
      <scheme val="minor"/>
    </font>
    <font>
      <b/>
      <sz val="10"/>
      <color theme="1"/>
      <name val="Calibri"/>
      <family val="2"/>
      <scheme val="minor"/>
    </font>
    <font>
      <b/>
      <u/>
      <sz val="10"/>
      <color theme="0"/>
      <name val="Calibri"/>
      <family val="2"/>
      <scheme val="minor"/>
    </font>
    <font>
      <b/>
      <sz val="14"/>
      <color rgb="FF000000"/>
      <name val="Calibri"/>
      <family val="2"/>
    </font>
    <font>
      <b/>
      <sz val="11"/>
      <color rgb="FF2B4246"/>
      <name val="Calibri"/>
      <family val="2"/>
    </font>
    <font>
      <b/>
      <sz val="12"/>
      <name val="Calibri"/>
      <family val="2"/>
    </font>
    <font>
      <i/>
      <sz val="8"/>
      <color theme="0"/>
      <name val="Calibri"/>
      <family val="2"/>
    </font>
    <font>
      <b/>
      <sz val="9"/>
      <color theme="0"/>
      <name val="Calibri"/>
      <family val="2"/>
    </font>
    <font>
      <b/>
      <sz val="11"/>
      <color rgb="FF000000"/>
      <name val="Calibri"/>
      <family val="2"/>
    </font>
    <font>
      <sz val="11"/>
      <color theme="1"/>
      <name val="Calibri"/>
      <family val="2"/>
    </font>
    <font>
      <b/>
      <sz val="18"/>
      <name val="Arial"/>
      <family val="2"/>
    </font>
    <font>
      <b/>
      <sz val="16"/>
      <color theme="0"/>
      <name val="Calibri"/>
      <family val="2"/>
    </font>
    <font>
      <b/>
      <sz val="11"/>
      <color rgb="FFFFFFFF"/>
      <name val="Arial"/>
      <family val="2"/>
    </font>
    <font>
      <b/>
      <sz val="11"/>
      <color rgb="FF2B4246"/>
      <name val="Calibri"/>
      <family val="2"/>
      <scheme val="minor"/>
    </font>
    <font>
      <b/>
      <sz val="11"/>
      <color theme="1"/>
      <name val="Calibri"/>
      <family val="2"/>
      <scheme val="minor"/>
    </font>
    <font>
      <b/>
      <sz val="16"/>
      <color theme="0"/>
      <name val="Calibri"/>
      <family val="2"/>
      <scheme val="minor"/>
    </font>
    <font>
      <b/>
      <sz val="12"/>
      <color theme="0"/>
      <name val="Calibri"/>
      <family val="2"/>
    </font>
    <font>
      <u/>
      <sz val="11"/>
      <color theme="10"/>
      <name val="Calibri"/>
      <family val="2"/>
      <scheme val="minor"/>
    </font>
    <font>
      <b/>
      <i/>
      <sz val="12"/>
      <color indexed="9"/>
      <name val="Calibri"/>
      <family val="2"/>
    </font>
    <font>
      <b/>
      <sz val="12"/>
      <color indexed="9"/>
      <name val="Calibri"/>
      <family val="2"/>
    </font>
    <font>
      <i/>
      <u/>
      <sz val="9"/>
      <color theme="0"/>
      <name val="Calibri"/>
      <family val="2"/>
    </font>
    <font>
      <b/>
      <sz val="16"/>
      <name val="Calibri"/>
      <family val="2"/>
      <scheme val="minor"/>
    </font>
    <font>
      <i/>
      <sz val="9"/>
      <color theme="0"/>
      <name val="Calibri"/>
      <family val="2"/>
      <scheme val="minor"/>
    </font>
    <font>
      <sz val="11"/>
      <color rgb="FF000000"/>
      <name val="Calibri"/>
      <family val="2"/>
      <scheme val="minor"/>
    </font>
    <font>
      <sz val="10"/>
      <color theme="3" tint="-0.249977111117893"/>
      <name val="Calibri"/>
      <family val="2"/>
      <scheme val="minor"/>
    </font>
    <font>
      <sz val="10"/>
      <color indexed="8"/>
      <name val="Calibri"/>
      <family val="2"/>
      <scheme val="minor"/>
    </font>
    <font>
      <i/>
      <sz val="11"/>
      <color theme="1"/>
      <name val="Calibri"/>
      <family val="2"/>
      <scheme val="minor"/>
    </font>
    <font>
      <i/>
      <u/>
      <sz val="11"/>
      <color theme="10"/>
      <name val="Calibri"/>
      <family val="2"/>
      <scheme val="minor"/>
    </font>
    <font>
      <sz val="11"/>
      <color rgb="FF2B4246"/>
      <name val="Calibri"/>
      <family val="2"/>
      <scheme val="minor"/>
    </font>
    <font>
      <sz val="10"/>
      <color rgb="FF2B4246"/>
      <name val="Calibri"/>
      <family val="2"/>
      <scheme val="minor"/>
    </font>
    <font>
      <b/>
      <u/>
      <sz val="11"/>
      <color theme="1"/>
      <name val="Calibri"/>
      <family val="2"/>
      <scheme val="minor"/>
    </font>
    <font>
      <b/>
      <sz val="14"/>
      <name val="Calibri"/>
      <family val="2"/>
      <scheme val="minor"/>
    </font>
    <font>
      <sz val="14"/>
      <name val="Calibri"/>
      <family val="2"/>
      <scheme val="minor"/>
    </font>
    <font>
      <b/>
      <sz val="16"/>
      <name val="Calibri"/>
      <family val="2"/>
    </font>
    <font>
      <b/>
      <i/>
      <sz val="11"/>
      <name val="Calibri"/>
      <family val="2"/>
    </font>
    <font>
      <i/>
      <sz val="10"/>
      <name val="Arial"/>
      <family val="2"/>
    </font>
  </fonts>
  <fills count="26">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8"/>
        <bgColor indexed="64"/>
      </patternFill>
    </fill>
    <fill>
      <patternFill patternType="solid">
        <fgColor rgb="FFDEDBC3"/>
        <bgColor rgb="FFFFFFFF"/>
      </patternFill>
    </fill>
    <fill>
      <patternFill patternType="solid">
        <fgColor theme="0"/>
        <bgColor indexed="64"/>
      </patternFill>
    </fill>
    <fill>
      <patternFill patternType="solid">
        <fgColor rgb="FF2B4246"/>
        <bgColor rgb="FF000000"/>
      </patternFill>
    </fill>
    <fill>
      <patternFill patternType="solid">
        <fgColor theme="0" tint="-0.14999847407452621"/>
        <bgColor indexed="64"/>
      </patternFill>
    </fill>
    <fill>
      <patternFill patternType="solid">
        <fgColor rgb="FF821937"/>
        <bgColor rgb="FF000000"/>
      </patternFill>
    </fill>
    <fill>
      <patternFill patternType="solid">
        <fgColor rgb="FFCFCBA7"/>
        <bgColor rgb="FFFFFFFF"/>
      </patternFill>
    </fill>
    <fill>
      <patternFill patternType="solid">
        <fgColor theme="5" tint="0.79998168889431442"/>
        <bgColor indexed="64"/>
      </patternFill>
    </fill>
    <fill>
      <patternFill patternType="solid">
        <fgColor rgb="FFA5A5A5"/>
      </patternFill>
    </fill>
    <fill>
      <patternFill patternType="solid">
        <fgColor rgb="FF005476"/>
        <bgColor indexed="64"/>
      </patternFill>
    </fill>
    <fill>
      <patternFill patternType="solid">
        <fgColor rgb="FFFFFFFF"/>
        <bgColor indexed="64"/>
      </patternFill>
    </fill>
    <fill>
      <patternFill patternType="solid">
        <fgColor theme="8" tint="-9.9978637043366805E-2"/>
        <bgColor indexed="64"/>
      </patternFill>
    </fill>
    <fill>
      <patternFill patternType="solid">
        <fgColor rgb="FF9CBDC2"/>
        <bgColor rgb="FF000000"/>
      </patternFill>
    </fill>
    <fill>
      <patternFill patternType="solid">
        <fgColor rgb="FFCCECFF"/>
        <bgColor rgb="FF000000"/>
      </patternFill>
    </fill>
    <fill>
      <patternFill patternType="solid">
        <fgColor rgb="FF002060"/>
        <bgColor rgb="FF000000"/>
      </patternFill>
    </fill>
    <fill>
      <patternFill patternType="solid">
        <fgColor rgb="FFD9D9D9"/>
        <bgColor rgb="FF000000"/>
      </patternFill>
    </fill>
    <fill>
      <patternFill patternType="solid">
        <fgColor theme="8" tint="-9.9978637043366805E-2"/>
        <bgColor rgb="FFFFFFFF"/>
      </patternFill>
    </fill>
    <fill>
      <patternFill patternType="solid">
        <fgColor theme="8"/>
        <bgColor rgb="FFFFFFFF"/>
      </patternFill>
    </fill>
    <fill>
      <patternFill patternType="solid">
        <fgColor theme="1" tint="0.34998626667073579"/>
        <bgColor rgb="FF000000"/>
      </patternFill>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rgb="FF005476"/>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7"/>
      </left>
      <right/>
      <top style="thick">
        <color theme="7"/>
      </top>
      <bottom/>
      <diagonal/>
    </border>
    <border>
      <left/>
      <right/>
      <top style="thick">
        <color theme="7"/>
      </top>
      <bottom/>
      <diagonal/>
    </border>
    <border>
      <left style="thick">
        <color theme="7" tint="-0.499984740745262"/>
      </left>
      <right/>
      <top style="thick">
        <color theme="7" tint="-0.499984740745262"/>
      </top>
      <bottom/>
      <diagonal/>
    </border>
    <border>
      <left/>
      <right/>
      <top style="thick">
        <color theme="7" tint="-0.499984740745262"/>
      </top>
      <bottom/>
      <diagonal/>
    </border>
    <border>
      <left/>
      <right style="thick">
        <color theme="7" tint="-0.499984740745262"/>
      </right>
      <top/>
      <bottom/>
      <diagonal/>
    </border>
    <border>
      <left style="thick">
        <color theme="7" tint="-0.499984740745262"/>
      </left>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rgb="FFA6A6A6"/>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6A6A6"/>
      </left>
      <right style="thin">
        <color rgb="FFA6A6A6"/>
      </right>
      <top style="thin">
        <color rgb="FFA6A6A6"/>
      </top>
      <bottom style="thin">
        <color rgb="FFA6A6A6"/>
      </bottom>
      <diagonal/>
    </border>
    <border>
      <left style="medium">
        <color indexed="64"/>
      </left>
      <right style="thin">
        <color rgb="FFA6A6A6"/>
      </right>
      <top/>
      <bottom style="thin">
        <color rgb="FFA6A6A6"/>
      </bottom>
      <diagonal/>
    </border>
    <border>
      <left style="thin">
        <color rgb="FFA6A6A6"/>
      </left>
      <right style="thin">
        <color rgb="FFA6A6A6"/>
      </right>
      <top/>
      <bottom style="thin">
        <color rgb="FFA6A6A6"/>
      </bottom>
      <diagonal/>
    </border>
    <border>
      <left style="thin">
        <color rgb="FFA6A6A6"/>
      </left>
      <right style="medium">
        <color auto="1"/>
      </right>
      <top/>
      <bottom style="thin">
        <color indexed="64"/>
      </bottom>
      <diagonal/>
    </border>
    <border>
      <left/>
      <right/>
      <top/>
      <bottom style="thin">
        <color indexed="64"/>
      </bottom>
      <diagonal/>
    </border>
  </borders>
  <cellStyleXfs count="12">
    <xf numFmtId="0" fontId="0" fillId="0" borderId="0"/>
    <xf numFmtId="164" fontId="1" fillId="0" borderId="0" applyFont="0" applyFill="0" applyBorder="0" applyAlignment="0" applyProtection="0"/>
    <xf numFmtId="0" fontId="2" fillId="2" borderId="0" applyNumberFormat="0" applyBorder="0" applyAlignment="0" applyProtection="0"/>
    <xf numFmtId="0" fontId="6" fillId="0" borderId="0"/>
    <xf numFmtId="0" fontId="26" fillId="13" borderId="19" applyNumberFormat="0" applyAlignment="0" applyProtection="0"/>
    <xf numFmtId="0" fontId="31" fillId="14" borderId="33" applyNumberFormat="0" applyProtection="0">
      <alignment vertical="top"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applyNumberFormat="0" applyFill="0" applyBorder="0" applyAlignment="0" applyProtection="0"/>
  </cellStyleXfs>
  <cellXfs count="315">
    <xf numFmtId="0" fontId="0" fillId="0" borderId="0" xfId="0"/>
    <xf numFmtId="0" fontId="4" fillId="2" borderId="0" xfId="2" applyFont="1" applyBorder="1" applyAlignment="1" applyProtection="1">
      <alignment vertical="center"/>
    </xf>
    <xf numFmtId="0" fontId="19" fillId="6" borderId="0" xfId="2" applyFont="1" applyFill="1" applyBorder="1" applyAlignment="1" applyProtection="1">
      <alignment horizontal="left" wrapText="1"/>
    </xf>
    <xf numFmtId="14" fontId="20" fillId="7" borderId="16" xfId="3" applyNumberFormat="1" applyFont="1" applyFill="1" applyBorder="1" applyAlignment="1" applyProtection="1">
      <alignment horizontal="center" vertical="center" wrapText="1"/>
      <protection locked="0"/>
    </xf>
    <xf numFmtId="0" fontId="0" fillId="5" borderId="20" xfId="0" applyFill="1" applyBorder="1"/>
    <xf numFmtId="0" fontId="0" fillId="5" borderId="21" xfId="0" applyFill="1" applyBorder="1"/>
    <xf numFmtId="0" fontId="0" fillId="5" borderId="0" xfId="0" applyFill="1"/>
    <xf numFmtId="0" fontId="0" fillId="5" borderId="3" xfId="0" applyFill="1" applyBorder="1"/>
    <xf numFmtId="0" fontId="0" fillId="5" borderId="24" xfId="0" applyFill="1" applyBorder="1"/>
    <xf numFmtId="0" fontId="29" fillId="2" borderId="25" xfId="2" applyFont="1" applyBorder="1" applyAlignment="1" applyProtection="1">
      <alignment vertical="top"/>
    </xf>
    <xf numFmtId="0" fontId="27" fillId="2" borderId="3" xfId="2" applyFont="1" applyBorder="1" applyAlignment="1" applyProtection="1">
      <alignment horizontal="right" vertical="center"/>
    </xf>
    <xf numFmtId="0" fontId="27" fillId="5" borderId="0" xfId="2" applyFont="1" applyFill="1" applyBorder="1" applyAlignment="1" applyProtection="1">
      <alignment vertical="center"/>
    </xf>
    <xf numFmtId="0" fontId="27" fillId="5" borderId="3" xfId="2" applyFont="1" applyFill="1" applyBorder="1" applyAlignment="1" applyProtection="1">
      <alignment vertical="center"/>
    </xf>
    <xf numFmtId="0" fontId="27" fillId="2" borderId="0" xfId="2" applyFont="1" applyBorder="1" applyAlignment="1" applyProtection="1">
      <alignment vertical="center"/>
    </xf>
    <xf numFmtId="0" fontId="4" fillId="2" borderId="29" xfId="2" applyFont="1" applyBorder="1" applyAlignment="1" applyProtection="1">
      <alignment horizontal="left"/>
    </xf>
    <xf numFmtId="0" fontId="5" fillId="2" borderId="30" xfId="2" applyFont="1" applyBorder="1" applyAlignment="1" applyProtection="1">
      <alignment horizontal="left"/>
    </xf>
    <xf numFmtId="0" fontId="4" fillId="4" borderId="30" xfId="2" applyFont="1" applyFill="1" applyBorder="1" applyAlignment="1" applyProtection="1">
      <alignment horizontal="center"/>
    </xf>
    <xf numFmtId="0" fontId="3" fillId="5" borderId="30" xfId="2" applyFont="1" applyFill="1" applyBorder="1" applyAlignment="1" applyProtection="1">
      <alignment horizontal="right"/>
    </xf>
    <xf numFmtId="0" fontId="4" fillId="2" borderId="31" xfId="2" applyFont="1" applyBorder="1" applyAlignment="1" applyProtection="1">
      <alignment vertical="center"/>
    </xf>
    <xf numFmtId="0" fontId="4" fillId="2" borderId="32" xfId="2" applyFont="1" applyBorder="1" applyAlignment="1" applyProtection="1">
      <alignment horizontal="right" vertical="center"/>
    </xf>
    <xf numFmtId="0" fontId="30" fillId="2" borderId="0" xfId="2" applyFont="1" applyBorder="1" applyAlignment="1" applyProtection="1">
      <alignment vertical="center"/>
    </xf>
    <xf numFmtId="0" fontId="10" fillId="2" borderId="0" xfId="2" applyFont="1" applyBorder="1" applyAlignment="1" applyProtection="1">
      <alignment horizontal="center" vertical="center"/>
    </xf>
    <xf numFmtId="0" fontId="4" fillId="2" borderId="32" xfId="2" applyFont="1" applyBorder="1" applyAlignment="1" applyProtection="1">
      <alignment vertical="center"/>
    </xf>
    <xf numFmtId="0" fontId="10" fillId="2" borderId="32" xfId="2" applyFont="1" applyBorder="1" applyAlignment="1" applyProtection="1">
      <alignment vertical="center"/>
    </xf>
    <xf numFmtId="0" fontId="7" fillId="2" borderId="32" xfId="2" applyFont="1" applyBorder="1" applyAlignment="1" applyProtection="1">
      <alignment vertical="center"/>
    </xf>
    <xf numFmtId="0" fontId="30" fillId="2" borderId="31" xfId="2" applyFont="1" applyBorder="1" applyAlignment="1" applyProtection="1">
      <alignment vertical="center"/>
    </xf>
    <xf numFmtId="0" fontId="10" fillId="2" borderId="32" xfId="2" applyFont="1" applyBorder="1" applyAlignment="1" applyProtection="1">
      <alignment horizontal="center" vertical="center"/>
    </xf>
    <xf numFmtId="0" fontId="4" fillId="2" borderId="31" xfId="2" applyFont="1" applyBorder="1" applyAlignment="1" applyProtection="1">
      <alignment horizontal="center" vertical="center"/>
    </xf>
    <xf numFmtId="0" fontId="32" fillId="13" borderId="8" xfId="4" applyNumberFormat="1" applyFont="1" applyBorder="1" applyAlignment="1" applyProtection="1">
      <alignment horizontal="center" vertical="center" wrapText="1"/>
    </xf>
    <xf numFmtId="0" fontId="4" fillId="2" borderId="32" xfId="2" applyFont="1" applyBorder="1" applyAlignment="1" applyProtection="1"/>
    <xf numFmtId="0" fontId="34" fillId="2" borderId="0" xfId="2" applyFont="1" applyBorder="1" applyAlignment="1" applyProtection="1">
      <alignment horizontal="center" vertical="center" wrapText="1"/>
    </xf>
    <xf numFmtId="14" fontId="34" fillId="2" borderId="0" xfId="2" applyNumberFormat="1" applyFont="1" applyBorder="1" applyAlignment="1" applyProtection="1">
      <alignment horizontal="center" vertical="center" wrapText="1"/>
    </xf>
    <xf numFmtId="0" fontId="10" fillId="2" borderId="0" xfId="2" applyFont="1" applyBorder="1" applyAlignment="1" applyProtection="1">
      <alignment horizontal="center" vertical="center" wrapText="1"/>
    </xf>
    <xf numFmtId="0" fontId="8" fillId="2" borderId="0" xfId="2" applyFont="1" applyBorder="1" applyAlignment="1" applyProtection="1">
      <alignment vertical="center"/>
    </xf>
    <xf numFmtId="0" fontId="19" fillId="11" borderId="0" xfId="2" applyFont="1" applyFill="1" applyBorder="1" applyAlignment="1" applyProtection="1">
      <alignment horizontal="left" vertical="top" wrapText="1"/>
    </xf>
    <xf numFmtId="0" fontId="19" fillId="11" borderId="0" xfId="2" applyFont="1" applyFill="1" applyBorder="1" applyAlignment="1" applyProtection="1">
      <alignment horizontal="left" vertical="top"/>
    </xf>
    <xf numFmtId="0" fontId="39" fillId="11" borderId="0" xfId="2" applyFont="1" applyFill="1" applyBorder="1" applyAlignment="1" applyProtection="1">
      <alignment horizontal="left" vertical="top" wrapText="1"/>
    </xf>
    <xf numFmtId="0" fontId="41" fillId="10" borderId="8" xfId="2" applyFont="1" applyFill="1" applyBorder="1" applyAlignment="1" applyProtection="1">
      <alignment horizontal="center" vertical="top" wrapText="1"/>
    </xf>
    <xf numFmtId="0" fontId="39" fillId="11" borderId="0" xfId="2" applyFont="1" applyFill="1" applyBorder="1" applyAlignment="1" applyProtection="1">
      <alignment horizontal="left" vertical="top"/>
    </xf>
    <xf numFmtId="0" fontId="19" fillId="11" borderId="0" xfId="2" applyFont="1" applyFill="1" applyBorder="1" applyAlignment="1" applyProtection="1">
      <alignment horizontal="center" vertical="top"/>
    </xf>
    <xf numFmtId="0" fontId="20" fillId="7" borderId="16" xfId="3" applyFont="1" applyFill="1" applyBorder="1" applyAlignment="1" applyProtection="1">
      <alignment horizontal="center" vertical="center" wrapText="1"/>
      <protection locked="0"/>
    </xf>
    <xf numFmtId="0" fontId="20" fillId="7" borderId="7" xfId="3" applyFont="1" applyFill="1" applyBorder="1" applyAlignment="1" applyProtection="1">
      <alignment horizontal="center" vertical="center" wrapText="1"/>
      <protection locked="0"/>
    </xf>
    <xf numFmtId="0" fontId="56" fillId="8" borderId="18" xfId="3" applyFont="1" applyFill="1" applyBorder="1" applyAlignment="1">
      <alignment vertical="center" wrapText="1"/>
    </xf>
    <xf numFmtId="0" fontId="12" fillId="8" borderId="10" xfId="3" applyFont="1" applyFill="1" applyBorder="1" applyAlignment="1">
      <alignment horizontal="center" vertical="center" wrapText="1"/>
    </xf>
    <xf numFmtId="0" fontId="12" fillId="8" borderId="10" xfId="3" quotePrefix="1" applyFont="1" applyFill="1" applyBorder="1" applyAlignment="1">
      <alignment horizontal="center" vertical="center" wrapText="1"/>
    </xf>
    <xf numFmtId="2" fontId="12" fillId="8" borderId="10" xfId="3" applyNumberFormat="1" applyFont="1" applyFill="1" applyBorder="1" applyAlignment="1">
      <alignment horizontal="center" vertical="center" wrapText="1"/>
    </xf>
    <xf numFmtId="0" fontId="12" fillId="8" borderId="17" xfId="3" applyFont="1" applyFill="1" applyBorder="1" applyAlignment="1">
      <alignment horizontal="center" vertical="center" wrapText="1"/>
    </xf>
    <xf numFmtId="0" fontId="57" fillId="18" borderId="35" xfId="3" applyFont="1" applyFill="1" applyBorder="1" applyAlignment="1">
      <alignment horizontal="center" vertical="center" wrapText="1"/>
    </xf>
    <xf numFmtId="0" fontId="57" fillId="18" borderId="8" xfId="3" applyFont="1" applyFill="1" applyBorder="1" applyAlignment="1">
      <alignment horizontal="center" vertical="center" wrapText="1"/>
    </xf>
    <xf numFmtId="0" fontId="57" fillId="18" borderId="36" xfId="3" applyFont="1" applyFill="1" applyBorder="1" applyAlignment="1">
      <alignment horizontal="center" vertical="center" wrapText="1"/>
    </xf>
    <xf numFmtId="0" fontId="12" fillId="8" borderId="7" xfId="3" applyFont="1" applyFill="1" applyBorder="1" applyAlignment="1">
      <alignment horizontal="center" vertical="center" wrapText="1"/>
    </xf>
    <xf numFmtId="0" fontId="12" fillId="8" borderId="8" xfId="3" applyFont="1" applyFill="1" applyBorder="1" applyAlignment="1">
      <alignment horizontal="center" vertical="center" wrapText="1"/>
    </xf>
    <xf numFmtId="0" fontId="12" fillId="8" borderId="7" xfId="3" quotePrefix="1" applyFont="1" applyFill="1" applyBorder="1" applyAlignment="1">
      <alignment horizontal="center" vertical="center" wrapText="1"/>
    </xf>
    <xf numFmtId="0" fontId="12" fillId="8" borderId="8" xfId="3" quotePrefix="1" applyFont="1" applyFill="1" applyBorder="1" applyAlignment="1">
      <alignment horizontal="center" vertical="center" wrapText="1"/>
    </xf>
    <xf numFmtId="0" fontId="12" fillId="8" borderId="16" xfId="3" applyFont="1" applyFill="1" applyBorder="1" applyAlignment="1">
      <alignment horizontal="center" vertical="center" wrapText="1"/>
    </xf>
    <xf numFmtId="49" fontId="12" fillId="8" borderId="10" xfId="3" applyNumberFormat="1" applyFont="1" applyFill="1" applyBorder="1" applyAlignment="1">
      <alignment horizontal="center" vertical="center" wrapText="1"/>
    </xf>
    <xf numFmtId="49" fontId="12" fillId="8" borderId="17" xfId="3" applyNumberFormat="1" applyFont="1" applyFill="1" applyBorder="1" applyAlignment="1">
      <alignment horizontal="center" vertical="center" wrapText="1"/>
    </xf>
    <xf numFmtId="0" fontId="12" fillId="8" borderId="0" xfId="3" applyFont="1" applyFill="1" applyAlignment="1">
      <alignment horizontal="center" vertical="center" wrapText="1"/>
    </xf>
    <xf numFmtId="0" fontId="11" fillId="8" borderId="37" xfId="3" applyFont="1" applyFill="1" applyBorder="1" applyAlignment="1">
      <alignment horizontal="center" vertical="center" wrapText="1"/>
    </xf>
    <xf numFmtId="0" fontId="13" fillId="8" borderId="9" xfId="3" applyFont="1" applyFill="1" applyBorder="1" applyAlignment="1">
      <alignment horizontal="center" vertical="center" wrapText="1"/>
    </xf>
    <xf numFmtId="0" fontId="13" fillId="8" borderId="13" xfId="3" applyFont="1" applyFill="1" applyBorder="1" applyAlignment="1">
      <alignment horizontal="center" vertical="center" wrapText="1"/>
    </xf>
    <xf numFmtId="0" fontId="13" fillId="19" borderId="38" xfId="3" applyFont="1" applyFill="1" applyBorder="1" applyAlignment="1">
      <alignment horizontal="center" vertical="center" wrapText="1"/>
    </xf>
    <xf numFmtId="0" fontId="13" fillId="19" borderId="39" xfId="3" applyFont="1" applyFill="1" applyBorder="1" applyAlignment="1">
      <alignment horizontal="center" vertical="center" wrapText="1"/>
    </xf>
    <xf numFmtId="0" fontId="13" fillId="19" borderId="40" xfId="3" applyFont="1" applyFill="1" applyBorder="1" applyAlignment="1">
      <alignment horizontal="center" vertical="center" wrapText="1"/>
    </xf>
    <xf numFmtId="0" fontId="13" fillId="8" borderId="14" xfId="3" applyFont="1" applyFill="1" applyBorder="1" applyAlignment="1">
      <alignment horizontal="center" vertical="center" wrapText="1"/>
    </xf>
    <xf numFmtId="0" fontId="13" fillId="8" borderId="23" xfId="3" applyFont="1" applyFill="1" applyBorder="1" applyAlignment="1">
      <alignment horizontal="center" vertical="center" wrapText="1"/>
    </xf>
    <xf numFmtId="0" fontId="60" fillId="20" borderId="41" xfId="0" applyFont="1" applyFill="1" applyBorder="1" applyAlignment="1">
      <alignment horizontal="center" vertical="center"/>
    </xf>
    <xf numFmtId="0" fontId="18" fillId="0" borderId="41" xfId="0" applyFont="1" applyBorder="1" applyAlignment="1" applyProtection="1">
      <alignment horizontal="left" vertical="top" wrapText="1"/>
      <protection locked="0"/>
    </xf>
    <xf numFmtId="1" fontId="18" fillId="0" borderId="41" xfId="0" applyNumberFormat="1" applyFont="1" applyBorder="1" applyAlignment="1" applyProtection="1">
      <alignment horizontal="center" vertical="top" wrapText="1"/>
      <protection locked="0"/>
    </xf>
    <xf numFmtId="0" fontId="18" fillId="0" borderId="41" xfId="0" applyFont="1" applyBorder="1" applyAlignment="1" applyProtection="1">
      <alignment vertical="top" wrapText="1"/>
      <protection locked="0"/>
    </xf>
    <xf numFmtId="0" fontId="18" fillId="0" borderId="41" xfId="0" applyFont="1" applyBorder="1" applyAlignment="1" applyProtection="1">
      <alignment horizontal="center" vertical="top" wrapText="1"/>
      <protection locked="0"/>
    </xf>
    <xf numFmtId="0" fontId="18" fillId="12" borderId="41" xfId="0" applyFont="1" applyFill="1" applyBorder="1" applyAlignment="1" applyProtection="1">
      <alignment horizontal="center" vertical="top" wrapText="1"/>
      <protection locked="0"/>
    </xf>
    <xf numFmtId="1" fontId="18" fillId="12" borderId="42" xfId="0" applyNumberFormat="1" applyFont="1" applyFill="1" applyBorder="1" applyAlignment="1" applyProtection="1">
      <alignment horizontal="center" vertical="center" wrapText="1"/>
      <protection locked="0"/>
    </xf>
    <xf numFmtId="0" fontId="18" fillId="12" borderId="43" xfId="0" applyFont="1" applyFill="1" applyBorder="1" applyAlignment="1" applyProtection="1">
      <alignment horizontal="center" vertical="center" wrapText="1"/>
      <protection locked="0"/>
    </xf>
    <xf numFmtId="0" fontId="18" fillId="12" borderId="44" xfId="0" applyFont="1" applyFill="1" applyBorder="1" applyAlignment="1" applyProtection="1">
      <alignment horizontal="center" vertical="center" wrapText="1"/>
      <protection locked="0"/>
    </xf>
    <xf numFmtId="0" fontId="11" fillId="8" borderId="18" xfId="3" applyFont="1" applyFill="1" applyBorder="1" applyAlignment="1">
      <alignment horizontal="center" vertical="center" wrapText="1"/>
    </xf>
    <xf numFmtId="0" fontId="0" fillId="0" borderId="0" xfId="0" applyAlignment="1">
      <alignment horizontal="center" vertical="center" wrapText="1"/>
    </xf>
    <xf numFmtId="0" fontId="19" fillId="11" borderId="0" xfId="2" applyFont="1" applyFill="1" applyBorder="1" applyAlignment="1" applyProtection="1">
      <alignment horizontal="left" vertical="center" wrapText="1"/>
    </xf>
    <xf numFmtId="0" fontId="62" fillId="11" borderId="0" xfId="2" applyFont="1" applyFill="1" applyBorder="1" applyAlignment="1" applyProtection="1">
      <alignment horizontal="left" vertical="center"/>
    </xf>
    <xf numFmtId="0" fontId="62" fillId="21" borderId="0" xfId="2" applyFont="1" applyFill="1" applyBorder="1" applyAlignment="1" applyProtection="1">
      <alignment horizontal="left" vertical="center"/>
    </xf>
    <xf numFmtId="0" fontId="19" fillId="21" borderId="0" xfId="2" applyFont="1" applyFill="1" applyBorder="1" applyAlignment="1" applyProtection="1">
      <alignment horizontal="left" wrapText="1"/>
    </xf>
    <xf numFmtId="0" fontId="19" fillId="11" borderId="0" xfId="2" applyFont="1" applyFill="1" applyBorder="1" applyAlignment="1" applyProtection="1">
      <alignment horizontal="left" vertical="center"/>
    </xf>
    <xf numFmtId="0" fontId="41" fillId="10" borderId="8" xfId="2" applyFont="1" applyFill="1" applyBorder="1" applyAlignment="1" applyProtection="1">
      <alignment horizontal="center" vertical="center" wrapText="1"/>
    </xf>
    <xf numFmtId="0" fontId="39" fillId="11" borderId="0" xfId="2" applyFont="1" applyFill="1" applyBorder="1" applyAlignment="1" applyProtection="1">
      <alignment horizontal="left" vertical="center" wrapText="1"/>
    </xf>
    <xf numFmtId="0" fontId="19" fillId="11" borderId="0" xfId="2" applyFont="1" applyFill="1" applyBorder="1" applyAlignment="1" applyProtection="1">
      <alignment horizontal="center" vertical="center" wrapText="1"/>
    </xf>
    <xf numFmtId="0" fontId="45" fillId="11" borderId="0" xfId="2" applyFont="1" applyFill="1" applyBorder="1" applyAlignment="1" applyProtection="1">
      <alignment horizontal="left" vertical="center" wrapText="1"/>
    </xf>
    <xf numFmtId="0" fontId="44" fillId="10" borderId="8" xfId="2" applyFont="1" applyFill="1" applyBorder="1" applyAlignment="1" applyProtection="1">
      <alignment horizontal="center" vertical="center" wrapText="1"/>
    </xf>
    <xf numFmtId="0" fontId="48" fillId="11" borderId="0" xfId="2" applyFont="1" applyFill="1" applyBorder="1" applyAlignment="1" applyProtection="1">
      <alignment horizontal="left" vertical="center" wrapText="1"/>
    </xf>
    <xf numFmtId="0" fontId="52" fillId="11" borderId="0" xfId="2" applyFont="1" applyFill="1" applyBorder="1" applyAlignment="1" applyProtection="1">
      <alignment horizontal="center" vertical="center" wrapText="1"/>
    </xf>
    <xf numFmtId="0" fontId="41" fillId="10" borderId="9" xfId="2" applyFont="1" applyFill="1" applyBorder="1" applyAlignment="1" applyProtection="1">
      <alignment horizontal="center" vertical="center" wrapText="1"/>
    </xf>
    <xf numFmtId="0" fontId="39" fillId="11" borderId="0" xfId="2" applyFont="1" applyFill="1" applyBorder="1" applyAlignment="1" applyProtection="1">
      <alignment horizontal="center" vertical="center" wrapText="1"/>
    </xf>
    <xf numFmtId="0" fontId="62" fillId="11" borderId="0" xfId="2" applyFont="1" applyFill="1" applyBorder="1" applyAlignment="1" applyProtection="1">
      <alignment horizontal="center" vertical="center"/>
    </xf>
    <xf numFmtId="0" fontId="45" fillId="11" borderId="0" xfId="2" applyFont="1" applyFill="1" applyBorder="1" applyAlignment="1" applyProtection="1">
      <alignment horizontal="center" vertical="center" wrapText="1"/>
    </xf>
    <xf numFmtId="0" fontId="0" fillId="0" borderId="0" xfId="0" applyAlignment="1" applyProtection="1">
      <alignment horizontal="left" vertical="top"/>
    </xf>
    <xf numFmtId="0" fontId="42" fillId="0" borderId="0" xfId="0" applyFont="1" applyAlignment="1" applyProtection="1">
      <alignment horizontal="left" vertical="top"/>
    </xf>
    <xf numFmtId="0" fontId="38" fillId="8" borderId="9" xfId="3" applyFont="1" applyFill="1" applyBorder="1" applyAlignment="1" applyProtection="1">
      <alignment horizontal="left" vertical="center" wrapText="1"/>
    </xf>
    <xf numFmtId="0" fontId="61" fillId="0" borderId="0" xfId="0" applyFont="1" applyAlignment="1" applyProtection="1">
      <alignment horizontal="left" vertical="center"/>
    </xf>
    <xf numFmtId="0" fontId="38" fillId="8" borderId="9" xfId="3"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0" fillId="16" borderId="0" xfId="0" applyFill="1" applyAlignment="1" applyProtection="1">
      <alignment horizontal="left" vertical="top"/>
    </xf>
    <xf numFmtId="0" fontId="40" fillId="16" borderId="0" xfId="0" applyFont="1" applyFill="1" applyAlignment="1" applyProtection="1">
      <alignment horizontal="center" vertical="top"/>
    </xf>
    <xf numFmtId="0" fontId="40" fillId="16" borderId="0" xfId="0" applyFont="1" applyFill="1" applyAlignment="1" applyProtection="1">
      <alignment horizontal="left" vertical="top"/>
    </xf>
    <xf numFmtId="0" fontId="40" fillId="0" borderId="0" xfId="0" applyFont="1" applyAlignment="1" applyProtection="1">
      <alignment horizontal="center" vertical="top"/>
    </xf>
    <xf numFmtId="9" fontId="40" fillId="0" borderId="0" xfId="0" applyNumberFormat="1" applyFont="1" applyAlignment="1" applyProtection="1">
      <alignment horizontal="left" vertical="top"/>
    </xf>
    <xf numFmtId="0" fontId="40" fillId="0" borderId="0" xfId="0" applyFont="1" applyAlignment="1" applyProtection="1">
      <alignment horizontal="left" vertical="top"/>
    </xf>
    <xf numFmtId="0" fontId="40" fillId="0" borderId="8" xfId="0" applyFont="1" applyBorder="1" applyAlignment="1" applyProtection="1">
      <alignment horizontal="center" vertical="center"/>
      <protection locked="0"/>
    </xf>
    <xf numFmtId="0" fontId="40" fillId="0" borderId="8" xfId="0" applyFont="1" applyBorder="1" applyAlignment="1" applyProtection="1">
      <alignment horizontal="center" vertical="center" wrapText="1"/>
      <protection locked="0"/>
    </xf>
    <xf numFmtId="0" fontId="40" fillId="0" borderId="8" xfId="0" applyFont="1" applyFill="1" applyBorder="1" applyAlignment="1" applyProtection="1">
      <alignment horizontal="center" vertical="center"/>
      <protection locked="0"/>
    </xf>
    <xf numFmtId="0" fontId="3" fillId="0" borderId="0" xfId="0" applyFont="1" applyAlignment="1" applyProtection="1">
      <alignment vertical="center"/>
    </xf>
    <xf numFmtId="0" fontId="9" fillId="0" borderId="0" xfId="0" applyFont="1" applyProtection="1"/>
    <xf numFmtId="0" fontId="10" fillId="0" borderId="0" xfId="0" applyFont="1" applyAlignment="1" applyProtection="1">
      <alignment vertical="center"/>
    </xf>
    <xf numFmtId="0" fontId="7" fillId="0" borderId="0" xfId="0" applyFont="1" applyAlignment="1" applyProtection="1">
      <alignment vertical="center"/>
    </xf>
    <xf numFmtId="0" fontId="10" fillId="0" borderId="0" xfId="0" applyFont="1" applyAlignment="1" applyProtection="1">
      <alignment horizontal="center" vertical="center"/>
    </xf>
    <xf numFmtId="164" fontId="32" fillId="13" borderId="8" xfId="4" applyNumberFormat="1" applyFont="1" applyBorder="1" applyAlignment="1" applyProtection="1">
      <alignment horizontal="center" vertical="center" wrapText="1"/>
    </xf>
    <xf numFmtId="0" fontId="33" fillId="0" borderId="0" xfId="0" applyFont="1" applyProtection="1"/>
    <xf numFmtId="0" fontId="3" fillId="0" borderId="0" xfId="0" applyFont="1" applyProtection="1"/>
    <xf numFmtId="0" fontId="10" fillId="0" borderId="0" xfId="0" applyFont="1" applyAlignment="1" applyProtection="1">
      <alignment horizontal="center" vertical="center" wrapText="1"/>
    </xf>
    <xf numFmtId="14" fontId="10" fillId="0" borderId="0" xfId="0" applyNumberFormat="1" applyFont="1" applyAlignment="1" applyProtection="1">
      <alignment horizontal="center" vertical="center" wrapText="1"/>
    </xf>
    <xf numFmtId="0" fontId="0" fillId="5" borderId="24" xfId="0" applyFill="1" applyBorder="1" applyProtection="1"/>
    <xf numFmtId="0" fontId="0" fillId="5" borderId="25" xfId="0" applyFill="1" applyBorder="1" applyProtection="1"/>
    <xf numFmtId="0" fontId="0" fillId="5" borderId="26" xfId="0" applyFill="1" applyBorder="1" applyProtection="1"/>
    <xf numFmtId="0" fontId="0" fillId="0" borderId="0" xfId="0" applyBorder="1" applyProtection="1"/>
    <xf numFmtId="0" fontId="40" fillId="0" borderId="8" xfId="0" applyFont="1" applyFill="1" applyBorder="1" applyAlignment="1" applyProtection="1">
      <alignment horizontal="center" vertical="center" wrapText="1"/>
      <protection locked="0"/>
    </xf>
    <xf numFmtId="0" fontId="38" fillId="8" borderId="10" xfId="3" applyFont="1" applyFill="1" applyBorder="1" applyAlignment="1" applyProtection="1">
      <alignment horizontal="center" vertical="center" wrapText="1"/>
    </xf>
    <xf numFmtId="2" fontId="38" fillId="8" borderId="9" xfId="3" applyNumberFormat="1" applyFont="1" applyFill="1" applyBorder="1" applyAlignment="1" applyProtection="1">
      <alignment horizontal="center" vertical="center" wrapText="1"/>
    </xf>
    <xf numFmtId="49" fontId="36" fillId="0" borderId="8" xfId="0" applyNumberFormat="1" applyFont="1" applyBorder="1" applyAlignment="1" applyProtection="1">
      <alignment horizontal="center" vertical="center" wrapText="1"/>
      <protection locked="0"/>
    </xf>
    <xf numFmtId="0" fontId="14" fillId="23" borderId="10" xfId="0" applyFont="1" applyFill="1" applyBorder="1" applyAlignment="1" applyProtection="1">
      <alignment horizontal="left" vertical="center" wrapText="1"/>
    </xf>
    <xf numFmtId="49" fontId="0" fillId="0" borderId="0" xfId="0" applyNumberFormat="1" applyAlignment="1" applyProtection="1">
      <alignment horizontal="left" vertical="top"/>
    </xf>
    <xf numFmtId="0" fontId="65" fillId="6" borderId="0" xfId="2" applyFont="1" applyFill="1" applyBorder="1" applyAlignment="1" applyProtection="1">
      <alignment horizontal="center" vertical="center" wrapText="1"/>
    </xf>
    <xf numFmtId="0" fontId="0" fillId="0" borderId="8" xfId="0" applyBorder="1" applyAlignment="1" applyProtection="1">
      <alignment horizontal="center" vertical="center" wrapText="1"/>
      <protection locked="0"/>
    </xf>
    <xf numFmtId="0" fontId="32" fillId="13" borderId="7" xfId="4" applyNumberFormat="1" applyFont="1" applyBorder="1" applyAlignment="1" applyProtection="1">
      <alignment vertical="center" wrapText="1"/>
    </xf>
    <xf numFmtId="0" fontId="32" fillId="13" borderId="8" xfId="4" applyNumberFormat="1" applyFont="1" applyBorder="1" applyAlignment="1" applyProtection="1">
      <alignment vertical="center" wrapText="1"/>
    </xf>
    <xf numFmtId="0" fontId="27" fillId="5" borderId="4" xfId="2" applyFont="1" applyFill="1" applyBorder="1" applyAlignment="1" applyProtection="1">
      <alignment vertical="center"/>
    </xf>
    <xf numFmtId="0" fontId="4" fillId="2" borderId="4" xfId="2" applyFont="1" applyBorder="1" applyAlignment="1" applyProtection="1">
      <alignment horizontal="center" vertical="center"/>
    </xf>
    <xf numFmtId="0" fontId="2" fillId="2" borderId="4" xfId="2" applyBorder="1" applyAlignment="1" applyProtection="1">
      <alignment horizontal="left" vertical="center" wrapText="1"/>
    </xf>
    <xf numFmtId="0" fontId="68" fillId="8" borderId="0" xfId="3" applyFont="1" applyFill="1" applyBorder="1" applyAlignment="1" applyProtection="1">
      <alignment horizontal="center" vertical="center" wrapText="1"/>
    </xf>
    <xf numFmtId="0" fontId="13" fillId="8" borderId="0" xfId="3" applyFont="1" applyFill="1" applyBorder="1" applyAlignment="1" applyProtection="1">
      <alignment horizontal="center" vertical="center" wrapText="1"/>
    </xf>
    <xf numFmtId="0" fontId="40" fillId="0" borderId="0" xfId="0" applyFont="1" applyBorder="1" applyAlignment="1" applyProtection="1">
      <alignment horizontal="center" vertical="center" wrapText="1"/>
      <protection locked="0"/>
    </xf>
    <xf numFmtId="14" fontId="32" fillId="13" borderId="8" xfId="4" applyNumberFormat="1" applyFont="1" applyBorder="1" applyAlignment="1" applyProtection="1">
      <alignment horizontal="center" vertical="center" wrapText="1"/>
    </xf>
    <xf numFmtId="0" fontId="68" fillId="8" borderId="13" xfId="3" applyFont="1" applyFill="1" applyBorder="1" applyAlignment="1" applyProtection="1">
      <alignment horizontal="center" vertical="center" wrapText="1"/>
    </xf>
    <xf numFmtId="0" fontId="30" fillId="2" borderId="0" xfId="2" applyFont="1" applyBorder="1" applyAlignment="1" applyProtection="1">
      <alignment horizontal="left" vertical="center"/>
    </xf>
    <xf numFmtId="0" fontId="30" fillId="5" borderId="0" xfId="2" applyFont="1" applyFill="1" applyBorder="1" applyAlignment="1" applyProtection="1">
      <alignment vertical="center"/>
    </xf>
    <xf numFmtId="0" fontId="50" fillId="11" borderId="0" xfId="2" applyFont="1" applyFill="1" applyBorder="1" applyAlignment="1" applyProtection="1">
      <alignment vertical="top" wrapText="1"/>
    </xf>
    <xf numFmtId="0" fontId="15" fillId="23" borderId="10" xfId="0" applyFont="1" applyFill="1" applyBorder="1" applyAlignment="1" applyProtection="1">
      <alignment horizontal="left" vertical="center" wrapText="1"/>
    </xf>
    <xf numFmtId="166" fontId="7" fillId="9" borderId="5" xfId="0" applyNumberFormat="1" applyFont="1" applyFill="1" applyBorder="1" applyAlignment="1" applyProtection="1">
      <alignment horizontal="left" vertical="center"/>
    </xf>
    <xf numFmtId="166" fontId="7" fillId="9" borderId="6" xfId="0" applyNumberFormat="1" applyFont="1" applyFill="1" applyBorder="1" applyAlignment="1" applyProtection="1">
      <alignment horizontal="left" vertical="center"/>
    </xf>
    <xf numFmtId="14" fontId="5" fillId="2" borderId="30" xfId="2" applyNumberFormat="1" applyFont="1" applyBorder="1" applyAlignment="1" applyProtection="1">
      <alignment horizontal="left"/>
    </xf>
    <xf numFmtId="14" fontId="30" fillId="2" borderId="0" xfId="2" applyNumberFormat="1" applyFont="1" applyBorder="1" applyAlignment="1" applyProtection="1">
      <alignment vertical="center"/>
    </xf>
    <xf numFmtId="14" fontId="68" fillId="8" borderId="13" xfId="3" applyNumberFormat="1" applyFont="1" applyFill="1" applyBorder="1" applyAlignment="1" applyProtection="1">
      <alignment horizontal="center" vertical="center" wrapText="1"/>
    </xf>
    <xf numFmtId="167" fontId="32" fillId="13" borderId="8" xfId="4" applyNumberFormat="1" applyFont="1" applyBorder="1" applyAlignment="1" applyProtection="1">
      <alignment horizontal="center" vertical="center" wrapText="1"/>
    </xf>
    <xf numFmtId="167" fontId="76" fillId="0" borderId="8" xfId="0" applyNumberFormat="1" applyFont="1" applyBorder="1" applyAlignment="1" applyProtection="1">
      <alignment horizontal="center" vertical="center" wrapText="1"/>
      <protection locked="0"/>
    </xf>
    <xf numFmtId="167" fontId="40" fillId="0" borderId="8" xfId="0" applyNumberFormat="1" applyFont="1" applyBorder="1" applyAlignment="1" applyProtection="1">
      <alignment horizontal="center" vertical="center" wrapText="1"/>
      <protection locked="0"/>
    </xf>
    <xf numFmtId="14" fontId="40" fillId="0" borderId="8" xfId="0" applyNumberFormat="1" applyFont="1" applyBorder="1" applyAlignment="1" applyProtection="1">
      <alignment horizontal="center" vertical="center" wrapText="1"/>
      <protection locked="0"/>
    </xf>
    <xf numFmtId="14" fontId="76" fillId="0" borderId="8" xfId="0" applyNumberFormat="1" applyFont="1" applyBorder="1" applyAlignment="1" applyProtection="1">
      <alignment horizontal="center" vertical="center" wrapText="1"/>
      <protection locked="0"/>
    </xf>
    <xf numFmtId="164" fontId="77" fillId="15" borderId="8" xfId="1" applyNumberFormat="1" applyFont="1" applyFill="1" applyBorder="1" applyAlignment="1" applyProtection="1">
      <alignment horizontal="center" vertical="center" wrapText="1"/>
      <protection locked="0"/>
    </xf>
    <xf numFmtId="164" fontId="40" fillId="0" borderId="8" xfId="1" applyNumberFormat="1" applyFont="1" applyFill="1" applyBorder="1" applyAlignment="1" applyProtection="1">
      <alignment horizontal="center" vertical="center" wrapText="1"/>
      <protection locked="0"/>
    </xf>
    <xf numFmtId="0" fontId="76" fillId="0" borderId="8" xfId="0" applyFont="1" applyBorder="1" applyAlignment="1" applyProtection="1">
      <alignment horizontal="left" vertical="center" wrapText="1"/>
      <protection locked="0"/>
    </xf>
    <xf numFmtId="0" fontId="40" fillId="0" borderId="8" xfId="0" applyFont="1" applyBorder="1" applyAlignment="1" applyProtection="1">
      <alignment horizontal="left" vertical="center" wrapText="1"/>
      <protection locked="0"/>
    </xf>
    <xf numFmtId="0" fontId="69" fillId="0" borderId="0" xfId="11" applyAlignment="1">
      <alignment horizontal="center"/>
    </xf>
    <xf numFmtId="0" fontId="0" fillId="0" borderId="0" xfId="0" applyAlignment="1">
      <alignment horizontal="center"/>
    </xf>
    <xf numFmtId="14" fontId="0" fillId="0" borderId="0" xfId="0" applyNumberFormat="1" applyAlignment="1">
      <alignment horizontal="center"/>
    </xf>
    <xf numFmtId="0" fontId="69" fillId="0" borderId="0" xfId="11" applyAlignment="1">
      <alignment horizontal="center" vertical="center" wrapText="1"/>
    </xf>
    <xf numFmtId="0" fontId="75" fillId="0" borderId="0" xfId="0" applyFont="1" applyAlignment="1">
      <alignment horizontal="center" vertical="center"/>
    </xf>
    <xf numFmtId="0" fontId="66" fillId="0" borderId="0" xfId="0" applyFont="1" applyAlignment="1">
      <alignment horizontal="center"/>
    </xf>
    <xf numFmtId="0" fontId="19" fillId="21" borderId="0" xfId="2" applyFont="1" applyFill="1" applyBorder="1" applyAlignment="1" applyProtection="1">
      <alignment horizontal="left" vertical="center" wrapText="1"/>
    </xf>
    <xf numFmtId="0" fontId="1" fillId="0" borderId="8" xfId="0" applyFont="1" applyBorder="1" applyAlignment="1" applyProtection="1">
      <alignment horizontal="left" vertical="center" wrapText="1"/>
      <protection locked="0"/>
    </xf>
    <xf numFmtId="0" fontId="80" fillId="21" borderId="0" xfId="2" applyFont="1" applyFill="1" applyBorder="1" applyAlignment="1" applyProtection="1">
      <alignment horizontal="left" wrapText="1"/>
    </xf>
    <xf numFmtId="0" fontId="81" fillId="21" borderId="0" xfId="2" applyFont="1" applyFill="1" applyBorder="1" applyAlignment="1" applyProtection="1">
      <alignment horizontal="left" vertical="center" wrapText="1"/>
    </xf>
    <xf numFmtId="164" fontId="81" fillId="21" borderId="0" xfId="2" applyNumberFormat="1" applyFont="1" applyFill="1" applyBorder="1" applyAlignment="1" applyProtection="1">
      <alignment horizontal="left" vertical="center" wrapText="1"/>
    </xf>
    <xf numFmtId="0" fontId="1" fillId="0" borderId="8" xfId="0" applyFont="1" applyBorder="1" applyAlignment="1" applyProtection="1">
      <alignment horizontal="center" vertical="center" wrapText="1"/>
      <protection locked="0"/>
    </xf>
    <xf numFmtId="0" fontId="27" fillId="4" borderId="0" xfId="2" applyFont="1" applyFill="1" applyBorder="1" applyAlignment="1" applyProtection="1">
      <alignment vertical="center"/>
    </xf>
    <xf numFmtId="0" fontId="76" fillId="24" borderId="8" xfId="0" applyFont="1" applyFill="1" applyBorder="1" applyAlignment="1" applyProtection="1">
      <alignment horizontal="center" vertical="center" wrapText="1"/>
    </xf>
    <xf numFmtId="165" fontId="55" fillId="17" borderId="6" xfId="0" applyNumberFormat="1" applyFont="1" applyFill="1" applyBorder="1" applyAlignment="1">
      <alignment horizontal="center" vertical="center" wrapText="1"/>
    </xf>
    <xf numFmtId="49" fontId="0" fillId="0" borderId="8" xfId="0" applyNumberFormat="1" applyBorder="1" applyAlignment="1" applyProtection="1">
      <alignment horizontal="center" vertical="center" wrapText="1"/>
      <protection locked="0"/>
    </xf>
    <xf numFmtId="164" fontId="18" fillId="0" borderId="41" xfId="0" applyNumberFormat="1" applyFont="1" applyBorder="1" applyAlignment="1" applyProtection="1">
      <alignment vertical="top" wrapText="1"/>
      <protection locked="0"/>
    </xf>
    <xf numFmtId="164" fontId="18" fillId="9" borderId="41" xfId="1" applyFont="1" applyFill="1" applyBorder="1" applyAlignment="1" applyProtection="1">
      <alignment horizontal="right" vertical="top" wrapText="1"/>
    </xf>
    <xf numFmtId="0" fontId="0" fillId="0" borderId="8" xfId="0" applyFont="1" applyBorder="1" applyAlignment="1" applyProtection="1">
      <alignment horizontal="left" vertical="center" wrapText="1"/>
      <protection locked="0"/>
    </xf>
    <xf numFmtId="0" fontId="40" fillId="7" borderId="8" xfId="0" applyFont="1" applyFill="1" applyBorder="1" applyAlignment="1" applyProtection="1">
      <alignment horizontal="center" vertical="center" wrapText="1"/>
      <protection locked="0"/>
    </xf>
    <xf numFmtId="0" fontId="40" fillId="7" borderId="8" xfId="0" quotePrefix="1" applyFont="1" applyFill="1" applyBorder="1" applyAlignment="1" applyProtection="1">
      <alignment horizontal="center" vertical="center" wrapText="1"/>
      <protection locked="0"/>
    </xf>
    <xf numFmtId="0" fontId="40" fillId="7" borderId="8" xfId="0" applyFont="1" applyFill="1" applyBorder="1" applyAlignment="1" applyProtection="1">
      <alignment horizontal="center" vertical="center"/>
      <protection locked="0"/>
    </xf>
    <xf numFmtId="0" fontId="68" fillId="8" borderId="8" xfId="3" applyFont="1" applyFill="1" applyBorder="1" applyAlignment="1" applyProtection="1">
      <alignment horizontal="center" vertical="center" wrapText="1"/>
    </xf>
    <xf numFmtId="0" fontId="40" fillId="7" borderId="8" xfId="0" applyFont="1" applyFill="1" applyBorder="1" applyAlignment="1" applyProtection="1">
      <alignment horizontal="left" vertical="center" wrapText="1"/>
      <protection locked="0"/>
    </xf>
    <xf numFmtId="0" fontId="0" fillId="0" borderId="0" xfId="0" applyAlignment="1" applyProtection="1">
      <alignment horizontal="left" vertical="top"/>
      <protection locked="0"/>
    </xf>
    <xf numFmtId="0" fontId="0" fillId="0" borderId="13" xfId="0" applyFont="1" applyBorder="1" applyAlignment="1" applyProtection="1">
      <alignment horizontal="right" vertical="center"/>
    </xf>
    <xf numFmtId="0" fontId="0" fillId="0" borderId="23" xfId="0" applyFont="1" applyBorder="1" applyAlignment="1" applyProtection="1">
      <alignment horizontal="right" vertical="center"/>
    </xf>
    <xf numFmtId="0" fontId="66" fillId="0" borderId="23" xfId="0" applyFont="1" applyBorder="1" applyAlignment="1" applyProtection="1">
      <alignment horizontal="center" vertical="center"/>
    </xf>
    <xf numFmtId="0" fontId="0" fillId="0" borderId="23" xfId="0" applyFont="1" applyBorder="1" applyAlignment="1" applyProtection="1">
      <alignment vertical="center"/>
    </xf>
    <xf numFmtId="0" fontId="0" fillId="0" borderId="14" xfId="0" applyFont="1" applyBorder="1" applyAlignment="1" applyProtection="1">
      <alignment vertical="center"/>
    </xf>
    <xf numFmtId="0" fontId="0" fillId="0" borderId="0" xfId="0" applyAlignment="1" applyProtection="1">
      <alignment vertical="center"/>
    </xf>
    <xf numFmtId="0" fontId="0" fillId="0" borderId="15" xfId="0" applyFont="1" applyBorder="1" applyAlignment="1" applyProtection="1">
      <alignment horizontal="right" vertical="center"/>
    </xf>
    <xf numFmtId="0" fontId="0"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66" fillId="0" borderId="15" xfId="0" applyFont="1" applyBorder="1" applyAlignment="1" applyProtection="1">
      <alignment vertical="center"/>
    </xf>
    <xf numFmtId="0" fontId="66" fillId="0" borderId="11" xfId="0" applyFont="1" applyBorder="1" applyAlignment="1" applyProtection="1">
      <alignment horizontal="center" vertical="center"/>
    </xf>
    <xf numFmtId="0" fontId="66" fillId="0" borderId="15" xfId="0" applyFont="1" applyBorder="1" applyAlignment="1" applyProtection="1">
      <alignment vertical="center" wrapText="1"/>
    </xf>
    <xf numFmtId="0" fontId="0" fillId="0" borderId="15" xfId="0" applyFont="1" applyBorder="1" applyAlignment="1" applyProtection="1">
      <alignment vertical="center" wrapText="1"/>
    </xf>
    <xf numFmtId="0" fontId="0" fillId="0" borderId="11" xfId="0" applyFont="1" applyBorder="1" applyAlignment="1" applyProtection="1">
      <alignment horizontal="center" vertical="center"/>
    </xf>
    <xf numFmtId="0" fontId="78" fillId="0" borderId="11" xfId="0" applyFont="1" applyBorder="1" applyAlignment="1" applyProtection="1">
      <alignment vertical="center"/>
    </xf>
    <xf numFmtId="0" fontId="66" fillId="0" borderId="17" xfId="0" applyFont="1" applyBorder="1" applyAlignment="1" applyProtection="1">
      <alignment horizontal="center" vertical="center"/>
    </xf>
    <xf numFmtId="0" fontId="79" fillId="0" borderId="16" xfId="11" applyFont="1" applyBorder="1" applyAlignment="1" applyProtection="1">
      <alignment vertical="center"/>
    </xf>
    <xf numFmtId="0" fontId="0" fillId="0" borderId="0" xfId="0" applyProtection="1"/>
    <xf numFmtId="0" fontId="0" fillId="0" borderId="0" xfId="0" applyFont="1" applyBorder="1" applyAlignment="1" applyProtection="1">
      <alignment horizontal="center" vertical="center"/>
    </xf>
    <xf numFmtId="0" fontId="0" fillId="16" borderId="0" xfId="0" applyFill="1" applyAlignment="1" applyProtection="1">
      <alignment horizontal="center" vertical="top"/>
    </xf>
    <xf numFmtId="9" fontId="0" fillId="16" borderId="0" xfId="0" applyNumberFormat="1" applyFill="1" applyAlignment="1" applyProtection="1">
      <alignment horizontal="left" vertical="top"/>
    </xf>
    <xf numFmtId="0" fontId="0" fillId="0" borderId="0" xfId="0" applyAlignment="1" applyProtection="1">
      <alignment horizontal="center" vertical="top"/>
    </xf>
    <xf numFmtId="0" fontId="0" fillId="16" borderId="0" xfId="0" applyFill="1" applyAlignment="1" applyProtection="1">
      <alignment vertical="center"/>
    </xf>
    <xf numFmtId="0" fontId="40" fillId="16" borderId="0" xfId="0" applyFont="1" applyFill="1" applyAlignment="1" applyProtection="1">
      <alignment vertical="center"/>
    </xf>
    <xf numFmtId="49" fontId="0" fillId="16" borderId="0" xfId="0" applyNumberFormat="1" applyFill="1" applyAlignment="1" applyProtection="1">
      <alignment horizontal="left" vertical="center" wrapText="1"/>
    </xf>
    <xf numFmtId="49" fontId="0" fillId="16" borderId="0" xfId="0" applyNumberFormat="1" applyFill="1" applyAlignment="1" applyProtection="1">
      <alignment vertical="center" wrapText="1"/>
    </xf>
    <xf numFmtId="0" fontId="0" fillId="16" borderId="0" xfId="0" applyFill="1" applyAlignment="1" applyProtection="1">
      <alignment vertical="center" wrapText="1"/>
    </xf>
    <xf numFmtId="0" fontId="40" fillId="0" borderId="0" xfId="0" applyFont="1" applyAlignment="1" applyProtection="1">
      <alignment vertical="center"/>
    </xf>
    <xf numFmtId="49" fontId="0" fillId="0" borderId="0" xfId="0" applyNumberFormat="1" applyAlignment="1" applyProtection="1">
      <alignment horizontal="left" vertical="center" wrapText="1"/>
    </xf>
    <xf numFmtId="49" fontId="0" fillId="0" borderId="0" xfId="0" applyNumberFormat="1" applyAlignment="1" applyProtection="1">
      <alignment vertical="center" wrapText="1"/>
    </xf>
    <xf numFmtId="0" fontId="0" fillId="0" borderId="0" xfId="0" applyAlignment="1" applyProtection="1">
      <alignment vertical="center" wrapText="1"/>
    </xf>
    <xf numFmtId="0" fontId="0" fillId="16" borderId="0" xfId="0" applyFill="1" applyAlignment="1" applyProtection="1">
      <alignment horizontal="left" vertical="center"/>
    </xf>
    <xf numFmtId="49" fontId="38" fillId="0" borderId="0" xfId="3" applyNumberFormat="1" applyFont="1" applyFill="1" applyBorder="1" applyAlignment="1" applyProtection="1">
      <alignment horizontal="left" vertical="center" wrapText="1"/>
    </xf>
    <xf numFmtId="0" fontId="47" fillId="0" borderId="0" xfId="0" applyFont="1" applyAlignment="1" applyProtection="1">
      <alignment vertical="center"/>
    </xf>
    <xf numFmtId="0" fontId="47" fillId="16" borderId="0" xfId="0" applyFont="1" applyFill="1" applyAlignment="1" applyProtection="1">
      <alignment vertical="center"/>
    </xf>
    <xf numFmtId="0" fontId="42" fillId="0" borderId="0" xfId="0" applyFont="1" applyAlignment="1" applyProtection="1">
      <alignment horizontal="left" vertical="center"/>
    </xf>
    <xf numFmtId="0" fontId="46" fillId="0" borderId="0" xfId="0" applyFont="1" applyAlignment="1" applyProtection="1">
      <alignment horizontal="left" vertical="center"/>
    </xf>
    <xf numFmtId="166" fontId="40" fillId="7" borderId="8" xfId="1" quotePrefix="1" applyNumberFormat="1" applyFont="1" applyFill="1" applyBorder="1" applyAlignment="1" applyProtection="1">
      <alignment horizontal="center" vertical="center" wrapText="1"/>
      <protection locked="0"/>
    </xf>
    <xf numFmtId="166" fontId="40" fillId="24" borderId="8" xfId="1" quotePrefix="1" applyNumberFormat="1" applyFont="1" applyFill="1" applyBorder="1" applyAlignment="1" applyProtection="1">
      <alignment horizontal="center" vertical="center" wrapText="1"/>
      <protection locked="0"/>
    </xf>
    <xf numFmtId="166" fontId="40" fillId="7" borderId="8" xfId="0" quotePrefix="1" applyNumberFormat="1" applyFont="1" applyFill="1" applyBorder="1" applyAlignment="1" applyProtection="1">
      <alignment horizontal="center" vertical="center" wrapText="1"/>
      <protection locked="0"/>
    </xf>
    <xf numFmtId="0" fontId="0" fillId="16" borderId="0" xfId="0" applyFill="1" applyAlignment="1" applyProtection="1">
      <alignment horizontal="center" vertical="center"/>
    </xf>
    <xf numFmtId="0" fontId="0" fillId="16" borderId="0" xfId="0"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40" fillId="0" borderId="0" xfId="0" applyFont="1" applyAlignment="1" applyProtection="1">
      <alignment horizontal="center" vertical="center"/>
    </xf>
    <xf numFmtId="0" fontId="40" fillId="16" borderId="0" xfId="0" applyFont="1" applyFill="1" applyAlignment="1" applyProtection="1">
      <alignment horizontal="center" vertical="center"/>
    </xf>
    <xf numFmtId="0" fontId="42" fillId="0" borderId="0" xfId="0" applyFont="1" applyAlignment="1" applyProtection="1">
      <alignment horizontal="center" vertical="center"/>
    </xf>
    <xf numFmtId="0" fontId="53" fillId="0" borderId="0" xfId="0" applyFont="1" applyAlignment="1" applyProtection="1">
      <alignment horizontal="center" vertical="center"/>
    </xf>
    <xf numFmtId="0" fontId="0" fillId="5" borderId="3" xfId="0" applyFill="1" applyBorder="1" applyProtection="1"/>
    <xf numFmtId="0" fontId="0" fillId="5" borderId="0" xfId="0" applyFill="1" applyProtection="1"/>
    <xf numFmtId="0" fontId="0" fillId="5" borderId="20" xfId="0" applyFill="1" applyBorder="1" applyProtection="1"/>
    <xf numFmtId="0" fontId="0" fillId="5" borderId="21" xfId="0" applyFill="1" applyBorder="1" applyProtection="1"/>
    <xf numFmtId="0" fontId="22" fillId="0" borderId="0" xfId="0" applyFont="1" applyProtection="1"/>
    <xf numFmtId="0" fontId="0" fillId="16" borderId="0" xfId="0" applyFill="1" applyProtection="1"/>
    <xf numFmtId="0" fontId="20" fillId="7" borderId="17" xfId="3" applyFont="1" applyFill="1" applyBorder="1" applyAlignment="1" applyProtection="1">
      <alignment vertical="center" wrapText="1"/>
    </xf>
    <xf numFmtId="0" fontId="20" fillId="7" borderId="15" xfId="3" applyFont="1" applyFill="1" applyBorder="1" applyAlignment="1" applyProtection="1">
      <alignment horizontal="left" wrapText="1"/>
    </xf>
    <xf numFmtId="0" fontId="20" fillId="7" borderId="15" xfId="3" applyFont="1" applyFill="1" applyBorder="1" applyAlignment="1" applyProtection="1">
      <alignment vertical="center" wrapText="1"/>
    </xf>
    <xf numFmtId="0" fontId="21" fillId="7" borderId="15" xfId="3" applyFont="1" applyFill="1" applyBorder="1" applyAlignment="1" applyProtection="1">
      <alignment vertical="center" wrapText="1"/>
    </xf>
    <xf numFmtId="0" fontId="20" fillId="7" borderId="11" xfId="3" applyFont="1" applyFill="1" applyBorder="1" applyAlignment="1" applyProtection="1">
      <alignment vertical="center" wrapText="1"/>
    </xf>
    <xf numFmtId="0" fontId="26" fillId="8" borderId="8" xfId="3" applyFont="1" applyFill="1" applyBorder="1" applyAlignment="1" applyProtection="1">
      <alignment horizontal="left" vertical="center" wrapText="1"/>
    </xf>
    <xf numFmtId="166" fontId="1" fillId="9" borderId="8" xfId="0" applyNumberFormat="1" applyFont="1" applyFill="1" applyBorder="1" applyAlignment="1" applyProtection="1">
      <alignment horizontal="left" vertical="center"/>
    </xf>
    <xf numFmtId="0" fontId="1" fillId="9" borderId="8" xfId="0" applyFont="1" applyFill="1" applyBorder="1" applyAlignment="1" applyProtection="1">
      <alignment horizontal="left" vertical="center" wrapText="1"/>
    </xf>
    <xf numFmtId="0" fontId="7" fillId="9" borderId="6" xfId="0" applyNumberFormat="1" applyFont="1" applyFill="1" applyBorder="1" applyAlignment="1" applyProtection="1">
      <alignment horizontal="left" vertical="center"/>
    </xf>
    <xf numFmtId="0" fontId="0" fillId="9" borderId="6" xfId="0" applyFill="1" applyBorder="1" applyAlignment="1" applyProtection="1">
      <alignment vertical="center"/>
    </xf>
    <xf numFmtId="0" fontId="0" fillId="9" borderId="6" xfId="0" applyFill="1" applyBorder="1" applyAlignment="1" applyProtection="1">
      <alignment horizontal="left" vertical="center"/>
    </xf>
    <xf numFmtId="0" fontId="7" fillId="9" borderId="6" xfId="0" applyFont="1" applyFill="1" applyBorder="1" applyAlignment="1" applyProtection="1">
      <alignment horizontal="left" vertical="center"/>
    </xf>
    <xf numFmtId="0" fontId="7" fillId="9" borderId="5" xfId="0" applyNumberFormat="1" applyFont="1" applyFill="1" applyBorder="1" applyAlignment="1" applyProtection="1">
      <alignment horizontal="left" vertical="center"/>
    </xf>
    <xf numFmtId="0" fontId="78" fillId="9" borderId="7" xfId="0" applyNumberFormat="1" applyFont="1" applyFill="1" applyBorder="1" applyAlignment="1" applyProtection="1">
      <alignment vertical="center"/>
    </xf>
    <xf numFmtId="15" fontId="40" fillId="7" borderId="8" xfId="0" applyNumberFormat="1" applyFont="1" applyFill="1" applyBorder="1" applyAlignment="1" applyProtection="1">
      <alignment horizontal="center" vertical="center" wrapText="1"/>
      <protection locked="0"/>
    </xf>
    <xf numFmtId="168" fontId="7" fillId="9" borderId="5" xfId="0" applyNumberFormat="1" applyFont="1" applyFill="1" applyBorder="1" applyAlignment="1" applyProtection="1">
      <alignment horizontal="left" vertical="center"/>
    </xf>
    <xf numFmtId="14" fontId="7" fillId="9" borderId="5" xfId="0" applyNumberFormat="1" applyFont="1" applyFill="1" applyBorder="1" applyAlignment="1" applyProtection="1">
      <alignment horizontal="left" vertical="center"/>
    </xf>
    <xf numFmtId="0" fontId="49" fillId="10" borderId="0" xfId="2" applyFont="1" applyFill="1" applyBorder="1" applyAlignment="1" applyProtection="1">
      <alignment horizontal="center" vertical="top"/>
    </xf>
    <xf numFmtId="0" fontId="66" fillId="25" borderId="0" xfId="0" applyFont="1" applyFill="1" applyBorder="1" applyAlignment="1" applyProtection="1">
      <alignment horizontal="center" vertical="center" wrapText="1"/>
    </xf>
    <xf numFmtId="0" fontId="82" fillId="25" borderId="0" xfId="0" applyFont="1" applyFill="1" applyBorder="1" applyAlignment="1" applyProtection="1">
      <alignment horizontal="center" vertical="center" wrapText="1"/>
    </xf>
    <xf numFmtId="0" fontId="66" fillId="0" borderId="0" xfId="0" applyFont="1" applyBorder="1" applyAlignment="1" applyProtection="1">
      <alignment horizontal="center" vertical="center" wrapText="1"/>
    </xf>
    <xf numFmtId="0" fontId="78" fillId="0" borderId="0" xfId="0" applyFont="1" applyBorder="1" applyAlignment="1" applyProtection="1">
      <alignment horizontal="center" vertical="center"/>
    </xf>
    <xf numFmtId="0" fontId="79" fillId="0" borderId="45" xfId="11" applyFont="1" applyBorder="1" applyAlignment="1" applyProtection="1">
      <alignment horizontal="center" vertical="center"/>
    </xf>
    <xf numFmtId="0" fontId="66" fillId="0" borderId="0" xfId="0"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82" fillId="0" borderId="0" xfId="0" applyFont="1" applyBorder="1" applyAlignment="1" applyProtection="1">
      <alignment horizontal="center" vertical="center" wrapText="1"/>
    </xf>
    <xf numFmtId="0" fontId="41" fillId="10" borderId="15" xfId="2" applyFont="1" applyFill="1" applyBorder="1" applyAlignment="1" applyProtection="1">
      <alignment horizontal="center" vertical="top" wrapText="1"/>
    </xf>
    <xf numFmtId="0" fontId="41" fillId="10" borderId="0" xfId="2" applyFont="1" applyFill="1" applyBorder="1" applyAlignment="1" applyProtection="1">
      <alignment horizontal="center" vertical="top" wrapText="1"/>
    </xf>
    <xf numFmtId="0" fontId="67" fillId="3" borderId="27" xfId="2" applyFont="1" applyFill="1" applyBorder="1" applyAlignment="1" applyProtection="1">
      <alignment horizontal="center" vertical="center"/>
    </xf>
    <xf numFmtId="0" fontId="67" fillId="3" borderId="28" xfId="2" applyFont="1" applyFill="1" applyBorder="1" applyAlignment="1" applyProtection="1">
      <alignment horizontal="center" vertical="center"/>
    </xf>
    <xf numFmtId="0" fontId="63" fillId="8" borderId="13" xfId="3" applyFont="1" applyFill="1" applyBorder="1" applyAlignment="1" applyProtection="1">
      <alignment horizontal="left" vertical="center" wrapText="1"/>
    </xf>
    <xf numFmtId="0" fontId="63" fillId="8" borderId="23" xfId="3" applyFont="1" applyFill="1" applyBorder="1" applyAlignment="1" applyProtection="1">
      <alignment horizontal="left" vertical="center" wrapText="1"/>
    </xf>
    <xf numFmtId="0" fontId="68" fillId="8" borderId="5" xfId="3" applyFont="1" applyFill="1" applyBorder="1" applyAlignment="1" applyProtection="1">
      <alignment horizontal="center" vertical="center" wrapText="1"/>
    </xf>
    <xf numFmtId="0" fontId="68" fillId="8" borderId="6" xfId="3" applyFont="1" applyFill="1" applyBorder="1" applyAlignment="1" applyProtection="1">
      <alignment horizontal="center" vertical="center" wrapText="1"/>
    </xf>
    <xf numFmtId="0" fontId="68" fillId="8" borderId="7" xfId="3" applyFont="1" applyFill="1" applyBorder="1" applyAlignment="1" applyProtection="1">
      <alignment horizontal="center" vertical="center" wrapText="1"/>
    </xf>
    <xf numFmtId="0" fontId="68" fillId="8" borderId="8" xfId="3" applyFont="1" applyFill="1" applyBorder="1" applyAlignment="1" applyProtection="1">
      <alignment horizontal="center" vertical="center" wrapText="1"/>
    </xf>
    <xf numFmtId="0" fontId="63" fillId="8" borderId="14" xfId="3" applyFont="1" applyFill="1" applyBorder="1" applyAlignment="1" applyProtection="1">
      <alignment horizontal="left" vertical="center" wrapText="1"/>
    </xf>
    <xf numFmtId="0" fontId="83" fillId="7" borderId="13" xfId="2" applyFont="1" applyFill="1" applyBorder="1" applyAlignment="1" applyProtection="1">
      <alignment vertical="top" wrapText="1"/>
    </xf>
    <xf numFmtId="0" fontId="84" fillId="7" borderId="23" xfId="2" applyFont="1" applyFill="1" applyBorder="1" applyAlignment="1" applyProtection="1">
      <alignment vertical="top" wrapText="1"/>
    </xf>
    <xf numFmtId="0" fontId="84" fillId="7" borderId="14" xfId="2" applyFont="1" applyFill="1" applyBorder="1" applyAlignment="1" applyProtection="1">
      <alignment vertical="top" wrapText="1"/>
    </xf>
    <xf numFmtId="0" fontId="84" fillId="7" borderId="15" xfId="2" applyFont="1" applyFill="1" applyBorder="1" applyAlignment="1" applyProtection="1">
      <alignment vertical="top" wrapText="1"/>
    </xf>
    <xf numFmtId="0" fontId="84" fillId="7" borderId="0" xfId="2" applyFont="1" applyFill="1" applyBorder="1" applyAlignment="1" applyProtection="1">
      <alignment vertical="top" wrapText="1"/>
    </xf>
    <xf numFmtId="0" fontId="84" fillId="7" borderId="11" xfId="2" applyFont="1" applyFill="1" applyBorder="1" applyAlignment="1" applyProtection="1">
      <alignment vertical="top" wrapText="1"/>
    </xf>
    <xf numFmtId="0" fontId="84" fillId="7" borderId="17" xfId="2" applyFont="1" applyFill="1" applyBorder="1" applyAlignment="1" applyProtection="1">
      <alignment vertical="top" wrapText="1"/>
    </xf>
    <xf numFmtId="0" fontId="84" fillId="7" borderId="45" xfId="2" applyFont="1" applyFill="1" applyBorder="1" applyAlignment="1" applyProtection="1">
      <alignment vertical="top" wrapText="1"/>
    </xf>
    <xf numFmtId="0" fontId="84" fillId="7" borderId="16" xfId="2" applyFont="1" applyFill="1" applyBorder="1" applyAlignment="1" applyProtection="1">
      <alignment vertical="top"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164" fontId="32" fillId="13" borderId="5" xfId="4" applyNumberFormat="1" applyFont="1" applyBorder="1" applyAlignment="1" applyProtection="1">
      <alignment horizontal="center" vertical="center" wrapText="1"/>
    </xf>
    <xf numFmtId="0" fontId="49" fillId="10" borderId="0" xfId="2" applyFont="1" applyFill="1" applyBorder="1" applyAlignment="1" applyProtection="1">
      <alignment horizontal="center" vertical="center"/>
    </xf>
    <xf numFmtId="0" fontId="67" fillId="3" borderId="20" xfId="2" applyFont="1" applyFill="1" applyBorder="1" applyAlignment="1" applyProtection="1">
      <alignment horizontal="center" vertical="center"/>
    </xf>
    <xf numFmtId="0" fontId="67" fillId="3" borderId="21" xfId="2" applyFont="1" applyFill="1" applyBorder="1" applyAlignment="1" applyProtection="1">
      <alignment horizontal="center" vertical="center"/>
    </xf>
    <xf numFmtId="0" fontId="67" fillId="3" borderId="22" xfId="2" applyFont="1" applyFill="1" applyBorder="1" applyAlignment="1" applyProtection="1">
      <alignment horizontal="center" vertical="center"/>
    </xf>
    <xf numFmtId="0" fontId="73" fillId="4" borderId="0" xfId="2" applyFont="1" applyFill="1" applyBorder="1" applyAlignment="1" applyProtection="1">
      <alignment horizontal="center" vertical="center" wrapText="1"/>
    </xf>
    <xf numFmtId="0" fontId="73" fillId="6" borderId="0" xfId="2" applyFont="1" applyFill="1" applyBorder="1" applyAlignment="1" applyProtection="1">
      <alignment horizontal="left" wrapText="1"/>
    </xf>
    <xf numFmtId="0" fontId="67" fillId="3" borderId="1" xfId="2" applyFont="1" applyFill="1" applyBorder="1" applyAlignment="1" applyProtection="1">
      <alignment horizontal="center" vertical="center"/>
    </xf>
    <xf numFmtId="0" fontId="67" fillId="3" borderId="2" xfId="2" applyFont="1" applyFill="1" applyBorder="1" applyAlignment="1" applyProtection="1">
      <alignment horizontal="center" vertical="center"/>
    </xf>
    <xf numFmtId="0" fontId="83" fillId="22" borderId="0" xfId="2" applyFont="1" applyFill="1" applyBorder="1" applyAlignment="1" applyProtection="1">
      <alignment horizontal="center" vertical="center" wrapText="1"/>
    </xf>
    <xf numFmtId="0" fontId="73" fillId="22" borderId="0" xfId="2" applyFont="1" applyFill="1" applyBorder="1" applyAlignment="1" applyProtection="1">
      <alignment horizontal="center" vertical="center"/>
    </xf>
    <xf numFmtId="0" fontId="13" fillId="8" borderId="13" xfId="3" applyFont="1" applyFill="1" applyBorder="1" applyAlignment="1" applyProtection="1">
      <alignment horizontal="left" vertical="center" wrapText="1"/>
    </xf>
    <xf numFmtId="0" fontId="13" fillId="8" borderId="14" xfId="3" applyFont="1" applyFill="1" applyBorder="1" applyAlignment="1" applyProtection="1">
      <alignment horizontal="left" vertical="center" wrapText="1"/>
    </xf>
    <xf numFmtId="0" fontId="85" fillId="6" borderId="0" xfId="2" applyFont="1" applyFill="1" applyBorder="1" applyAlignment="1" applyProtection="1">
      <alignment horizontal="left" wrapText="1"/>
    </xf>
    <xf numFmtId="0" fontId="28" fillId="2" borderId="23" xfId="2" applyFont="1" applyBorder="1" applyAlignment="1" applyProtection="1">
      <alignment horizontal="left" vertical="center" wrapText="1"/>
    </xf>
    <xf numFmtId="0" fontId="0" fillId="0" borderId="23" xfId="0" applyBorder="1" applyAlignment="1" applyProtection="1">
      <alignment horizontal="left" vertical="center" wrapText="1"/>
    </xf>
    <xf numFmtId="0" fontId="13" fillId="8" borderId="13" xfId="3" applyFont="1" applyFill="1" applyBorder="1" applyAlignment="1">
      <alignment horizontal="left" vertical="center" wrapText="1"/>
    </xf>
    <xf numFmtId="0" fontId="13" fillId="8" borderId="14" xfId="3" applyFont="1" applyFill="1" applyBorder="1" applyAlignment="1">
      <alignment horizontal="left" vertical="center" wrapText="1"/>
    </xf>
    <xf numFmtId="0" fontId="0" fillId="0" borderId="23" xfId="0" applyBorder="1" applyAlignment="1">
      <alignment horizontal="left" vertical="center" wrapText="1"/>
    </xf>
    <xf numFmtId="0" fontId="64" fillId="10" borderId="12" xfId="2" applyFont="1" applyFill="1" applyBorder="1" applyAlignment="1" applyProtection="1">
      <alignment horizontal="center" vertical="center"/>
    </xf>
    <xf numFmtId="0" fontId="20" fillId="7" borderId="13" xfId="3" applyFont="1" applyFill="1" applyBorder="1" applyAlignment="1" applyProtection="1">
      <alignment horizontal="left" vertical="top" wrapText="1"/>
    </xf>
    <xf numFmtId="0" fontId="20" fillId="7" borderId="14" xfId="3" applyFont="1" applyFill="1" applyBorder="1" applyAlignment="1" applyProtection="1">
      <alignment horizontal="left" vertical="top" wrapText="1"/>
    </xf>
    <xf numFmtId="0" fontId="87" fillId="21" borderId="0" xfId="2" applyFont="1" applyFill="1" applyBorder="1" applyAlignment="1" applyProtection="1">
      <alignment horizontal="center" vertical="center" wrapText="1"/>
    </xf>
    <xf numFmtId="165" fontId="55" fillId="17" borderId="6" xfId="0" applyNumberFormat="1" applyFont="1" applyFill="1" applyBorder="1" applyAlignment="1">
      <alignment horizontal="center" vertical="center" wrapText="1"/>
    </xf>
    <xf numFmtId="165" fontId="55" fillId="17" borderId="5" xfId="0" applyNumberFormat="1" applyFont="1" applyFill="1" applyBorder="1" applyAlignment="1">
      <alignment horizontal="center" vertical="center" wrapText="1"/>
    </xf>
    <xf numFmtId="165" fontId="55" fillId="17" borderId="7" xfId="0" applyNumberFormat="1" applyFont="1" applyFill="1" applyBorder="1" applyAlignment="1">
      <alignment horizontal="center" vertical="center" wrapText="1"/>
    </xf>
    <xf numFmtId="165" fontId="55" fillId="18" borderId="34" xfId="0" applyNumberFormat="1" applyFont="1" applyFill="1" applyBorder="1" applyAlignment="1">
      <alignment horizontal="center" vertical="center" wrapText="1"/>
    </xf>
  </cellXfs>
  <cellStyles count="12">
    <cellStyle name="Accent5" xfId="2" builtinId="45"/>
    <cellStyle name="Check Cell" xfId="4" builtinId="23"/>
    <cellStyle name="Currency" xfId="1" builtinId="4"/>
    <cellStyle name="Currency 2" xfId="6" xr:uid="{00000000-0005-0000-0000-000003000000}"/>
    <cellStyle name="Currency 2 2" xfId="9" xr:uid="{00000000-0005-0000-0000-000004000000}"/>
    <cellStyle name="Currency 3" xfId="7" xr:uid="{00000000-0005-0000-0000-000005000000}"/>
    <cellStyle name="Currency 3 2" xfId="10" xr:uid="{00000000-0005-0000-0000-000006000000}"/>
    <cellStyle name="Currency 4" xfId="8" xr:uid="{00000000-0005-0000-0000-000007000000}"/>
    <cellStyle name="header" xfId="5" xr:uid="{00000000-0005-0000-0000-000008000000}"/>
    <cellStyle name="Hyperlink" xfId="11" builtinId="8"/>
    <cellStyle name="Normal" xfId="0" builtinId="0"/>
    <cellStyle name="Normal 2" xfId="3" xr:uid="{00000000-0005-0000-0000-00000B000000}"/>
  </cellStyles>
  <dxfs count="3">
    <dxf>
      <fill>
        <patternFill patternType="solid">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DEDBC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bmissions@qra.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ubmissions@qra.qld.gov.au" TargetMode="External"/><Relationship Id="rId1" Type="http://schemas.openxmlformats.org/officeDocument/2006/relationships/hyperlink" Target="https://www.qra.qld.gov.au/sites/default/files/2021-11/qrrrf_2021-22_guidelines_-_endorsed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499984740745262"/>
  </sheetPr>
  <dimension ref="A1:G22"/>
  <sheetViews>
    <sheetView tabSelected="1" workbookViewId="0">
      <selection activeCell="C8" sqref="C8:E8"/>
    </sheetView>
  </sheetViews>
  <sheetFormatPr defaultColWidth="0" defaultRowHeight="14.4" zeroHeight="1" x14ac:dyDescent="0.3"/>
  <cols>
    <col min="1" max="1" width="6.44140625" style="202" customWidth="1"/>
    <col min="2" max="2" width="7.5546875" style="202" customWidth="1"/>
    <col min="3" max="3" width="22.21875" style="202" customWidth="1"/>
    <col min="4" max="4" width="63.21875" style="202" customWidth="1"/>
    <col min="5" max="5" width="24" style="202" customWidth="1"/>
    <col min="6" max="6" width="7.77734375" style="202" customWidth="1"/>
    <col min="7" max="7" width="6.44140625" style="202" customWidth="1"/>
    <col min="8" max="16384" width="9.21875" style="202" hidden="1"/>
  </cols>
  <sheetData>
    <row r="1" spans="1:7" s="93" customFormat="1" ht="21" x14ac:dyDescent="0.3">
      <c r="A1" s="256" t="s">
        <v>293</v>
      </c>
      <c r="B1" s="256"/>
      <c r="C1" s="256"/>
      <c r="D1" s="256"/>
      <c r="E1" s="256"/>
      <c r="F1" s="256"/>
      <c r="G1" s="256"/>
    </row>
    <row r="2" spans="1:7" s="94" customFormat="1" ht="11.25" customHeight="1" x14ac:dyDescent="0.3">
      <c r="A2" s="38"/>
      <c r="B2" s="143"/>
      <c r="C2" s="143"/>
      <c r="D2" s="36"/>
      <c r="E2" s="38"/>
      <c r="F2" s="38"/>
      <c r="G2" s="38"/>
    </row>
    <row r="3" spans="1:7" s="93" customFormat="1" ht="5.25" customHeight="1" x14ac:dyDescent="0.3">
      <c r="A3" s="38"/>
      <c r="B3" s="35"/>
      <c r="C3" s="35"/>
      <c r="D3" s="35"/>
      <c r="E3" s="38"/>
      <c r="F3" s="38"/>
      <c r="G3" s="38"/>
    </row>
    <row r="4" spans="1:7" s="189" customFormat="1" ht="20.25" customHeight="1" x14ac:dyDescent="0.3">
      <c r="A4" s="38"/>
      <c r="B4" s="184"/>
      <c r="C4" s="185"/>
      <c r="D4" s="186" t="s">
        <v>355</v>
      </c>
      <c r="E4" s="187"/>
      <c r="F4" s="188"/>
      <c r="G4" s="38"/>
    </row>
    <row r="5" spans="1:7" s="189" customFormat="1" ht="23.25" customHeight="1" x14ac:dyDescent="0.3">
      <c r="A5" s="38"/>
      <c r="B5" s="190"/>
      <c r="C5" s="191"/>
      <c r="D5" s="203" t="s">
        <v>356</v>
      </c>
      <c r="E5" s="192"/>
      <c r="F5" s="193"/>
      <c r="G5" s="38"/>
    </row>
    <row r="6" spans="1:7" s="189" customFormat="1" ht="23.25" customHeight="1" x14ac:dyDescent="0.3">
      <c r="A6" s="38"/>
      <c r="B6" s="194"/>
      <c r="C6" s="265" t="s">
        <v>357</v>
      </c>
      <c r="D6" s="265"/>
      <c r="E6" s="265"/>
      <c r="F6" s="195"/>
      <c r="G6" s="38"/>
    </row>
    <row r="7" spans="1:7" s="189" customFormat="1" ht="33.6" customHeight="1" x14ac:dyDescent="0.3">
      <c r="A7" s="38"/>
      <c r="B7" s="194"/>
      <c r="C7" s="257" t="s">
        <v>422</v>
      </c>
      <c r="D7" s="258"/>
      <c r="E7" s="258"/>
      <c r="F7" s="195"/>
      <c r="G7" s="38"/>
    </row>
    <row r="8" spans="1:7" s="189" customFormat="1" ht="237.75" customHeight="1" x14ac:dyDescent="0.3">
      <c r="A8" s="38"/>
      <c r="B8" s="196"/>
      <c r="C8" s="262" t="s">
        <v>431</v>
      </c>
      <c r="D8" s="262"/>
      <c r="E8" s="262"/>
      <c r="F8" s="195"/>
      <c r="G8" s="38"/>
    </row>
    <row r="9" spans="1:7" s="189" customFormat="1" ht="387" customHeight="1" x14ac:dyDescent="0.3">
      <c r="A9" s="38"/>
      <c r="B9" s="196"/>
      <c r="C9" s="263" t="s">
        <v>437</v>
      </c>
      <c r="D9" s="263"/>
      <c r="E9" s="263"/>
      <c r="F9" s="195"/>
      <c r="G9" s="38"/>
    </row>
    <row r="10" spans="1:7" s="189" customFormat="1" ht="123.75" customHeight="1" x14ac:dyDescent="0.3">
      <c r="A10" s="38"/>
      <c r="B10" s="197"/>
      <c r="C10" s="264" t="s">
        <v>359</v>
      </c>
      <c r="D10" s="264"/>
      <c r="E10" s="264"/>
      <c r="F10" s="198"/>
      <c r="G10" s="38"/>
    </row>
    <row r="11" spans="1:7" s="189" customFormat="1" ht="126" customHeight="1" x14ac:dyDescent="0.3">
      <c r="A11" s="38"/>
      <c r="B11" s="197"/>
      <c r="C11" s="264" t="s">
        <v>360</v>
      </c>
      <c r="D11" s="264"/>
      <c r="E11" s="264"/>
      <c r="F11" s="198"/>
      <c r="G11" s="38"/>
    </row>
    <row r="12" spans="1:7" s="189" customFormat="1" ht="150" customHeight="1" x14ac:dyDescent="0.3">
      <c r="A12" s="38"/>
      <c r="B12" s="197"/>
      <c r="C12" s="259" t="s">
        <v>358</v>
      </c>
      <c r="D12" s="259"/>
      <c r="E12" s="259"/>
      <c r="F12" s="193"/>
      <c r="G12" s="38"/>
    </row>
    <row r="13" spans="1:7" s="189" customFormat="1" ht="24.75" customHeight="1" x14ac:dyDescent="0.3">
      <c r="A13" s="38"/>
      <c r="B13" s="197"/>
      <c r="C13" s="260" t="s">
        <v>361</v>
      </c>
      <c r="D13" s="260"/>
      <c r="E13" s="260"/>
      <c r="F13" s="199"/>
      <c r="G13" s="38"/>
    </row>
    <row r="14" spans="1:7" s="189" customFormat="1" ht="16.5" customHeight="1" x14ac:dyDescent="0.3">
      <c r="A14" s="38"/>
      <c r="B14" s="200"/>
      <c r="C14" s="261" t="s">
        <v>247</v>
      </c>
      <c r="D14" s="261"/>
      <c r="E14" s="261"/>
      <c r="F14" s="201"/>
      <c r="G14" s="38"/>
    </row>
    <row r="15" spans="1:7" s="93" customFormat="1" ht="9.75" customHeight="1" x14ac:dyDescent="0.3">
      <c r="A15" s="34"/>
      <c r="B15" s="34"/>
      <c r="C15" s="34"/>
      <c r="D15" s="34"/>
      <c r="E15" s="34"/>
      <c r="F15" s="34"/>
      <c r="G15" s="38"/>
    </row>
    <row r="16" spans="1:7" x14ac:dyDescent="0.3"/>
    <row r="17" s="202" customFormat="1" x14ac:dyDescent="0.3"/>
    <row r="18" s="202" customFormat="1" x14ac:dyDescent="0.3"/>
    <row r="19" s="202" customFormat="1" x14ac:dyDescent="0.3"/>
    <row r="20" s="202" customFormat="1" x14ac:dyDescent="0.3"/>
    <row r="21" s="202" customFormat="1" x14ac:dyDescent="0.3"/>
    <row r="22" s="202" customFormat="1" x14ac:dyDescent="0.3"/>
  </sheetData>
  <sheetProtection algorithmName="SHA-512" hashValue="r01+trNniPYGOdgqJKkMIAec6wQprcR06sOjpcxwUGTQt24I42ttY37G+C6Z+QelrR4sKGXU500CS2daMyD8tA==" saltValue="2ZRAfZrjxn9dl8dMb9x/zA==" spinCount="100000" sheet="1" objects="1" scenarios="1"/>
  <mergeCells count="10">
    <mergeCell ref="A1:G1"/>
    <mergeCell ref="C7:E7"/>
    <mergeCell ref="C12:E12"/>
    <mergeCell ref="C13:E13"/>
    <mergeCell ref="C14:E14"/>
    <mergeCell ref="C8:E8"/>
    <mergeCell ref="C9:E9"/>
    <mergeCell ref="C10:E10"/>
    <mergeCell ref="C11:E11"/>
    <mergeCell ref="C6:E6"/>
  </mergeCells>
  <hyperlinks>
    <hyperlink ref="C14"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7"/>
  </sheetPr>
  <dimension ref="A1:L31"/>
  <sheetViews>
    <sheetView workbookViewId="0">
      <selection activeCell="D6" sqref="D6"/>
    </sheetView>
  </sheetViews>
  <sheetFormatPr defaultColWidth="0" defaultRowHeight="14.4" zeroHeight="1" x14ac:dyDescent="0.3"/>
  <cols>
    <col min="1" max="1" width="1.77734375" style="93" customWidth="1"/>
    <col min="2" max="2" width="6.44140625" style="93" customWidth="1"/>
    <col min="3" max="3" width="40.77734375" style="93" customWidth="1"/>
    <col min="4" max="4" width="50.77734375" style="98" customWidth="1"/>
    <col min="5" max="5" width="40.77734375" style="99" customWidth="1"/>
    <col min="6" max="6" width="1.5546875" style="93" customWidth="1"/>
    <col min="7" max="7" width="39.44140625" style="93" hidden="1" customWidth="1"/>
    <col min="8" max="8" width="20.77734375" style="93" hidden="1" customWidth="1"/>
    <col min="9" max="16384" width="8.77734375" style="93" hidden="1"/>
  </cols>
  <sheetData>
    <row r="1" spans="1:12" ht="21" x14ac:dyDescent="0.3">
      <c r="A1" s="256" t="s">
        <v>304</v>
      </c>
      <c r="B1" s="256"/>
      <c r="C1" s="256"/>
      <c r="D1" s="256"/>
      <c r="E1" s="256"/>
      <c r="F1" s="256"/>
    </row>
    <row r="2" spans="1:12" x14ac:dyDescent="0.3">
      <c r="A2" s="35"/>
      <c r="B2" s="35"/>
      <c r="C2" s="35"/>
      <c r="D2" s="81"/>
      <c r="E2" s="35"/>
      <c r="F2" s="35"/>
    </row>
    <row r="3" spans="1:12" s="94" customFormat="1" ht="15.6" x14ac:dyDescent="0.3">
      <c r="A3" s="36"/>
      <c r="B3" s="37" t="s">
        <v>105</v>
      </c>
      <c r="C3" s="37" t="s">
        <v>320</v>
      </c>
      <c r="D3" s="82" t="s">
        <v>106</v>
      </c>
      <c r="E3" s="37" t="s">
        <v>104</v>
      </c>
      <c r="F3" s="36"/>
      <c r="G3" s="94" t="s">
        <v>246</v>
      </c>
    </row>
    <row r="4" spans="1:12" s="94" customFormat="1" ht="15.6" x14ac:dyDescent="0.3">
      <c r="A4" s="36"/>
      <c r="B4" s="97" t="s">
        <v>105</v>
      </c>
      <c r="C4" s="95" t="s">
        <v>94</v>
      </c>
      <c r="D4" s="178"/>
      <c r="E4" s="144" t="s">
        <v>441</v>
      </c>
      <c r="F4" s="36"/>
    </row>
    <row r="5" spans="1:12" s="94" customFormat="1" ht="24" x14ac:dyDescent="0.3">
      <c r="A5" s="36"/>
      <c r="B5" s="97" t="s">
        <v>105</v>
      </c>
      <c r="C5" s="95" t="s">
        <v>439</v>
      </c>
      <c r="D5" s="253"/>
      <c r="E5" s="144" t="s">
        <v>442</v>
      </c>
      <c r="F5" s="36"/>
    </row>
    <row r="6" spans="1:12" s="94" customFormat="1" ht="24" x14ac:dyDescent="0.3">
      <c r="A6" s="36"/>
      <c r="B6" s="97" t="s">
        <v>105</v>
      </c>
      <c r="C6" s="95" t="s">
        <v>440</v>
      </c>
      <c r="D6" s="253"/>
      <c r="E6" s="144" t="s">
        <v>443</v>
      </c>
      <c r="F6" s="36"/>
    </row>
    <row r="7" spans="1:12" s="96" customFormat="1" x14ac:dyDescent="0.3">
      <c r="A7" s="77"/>
      <c r="B7" s="124">
        <v>1.01</v>
      </c>
      <c r="C7" s="95" t="s">
        <v>294</v>
      </c>
      <c r="D7" s="178"/>
      <c r="E7" s="144" t="s">
        <v>295</v>
      </c>
      <c r="F7" s="77"/>
    </row>
    <row r="8" spans="1:12" x14ac:dyDescent="0.3">
      <c r="A8" s="34"/>
      <c r="B8" s="97">
        <v>1.02</v>
      </c>
      <c r="C8" s="95" t="s">
        <v>174</v>
      </c>
      <c r="D8" s="178"/>
      <c r="E8" s="144" t="s">
        <v>296</v>
      </c>
      <c r="F8" s="34"/>
    </row>
    <row r="9" spans="1:12" ht="24" x14ac:dyDescent="0.3">
      <c r="A9" s="34"/>
      <c r="B9" s="124">
        <v>1.03</v>
      </c>
      <c r="C9" s="95" t="s">
        <v>177</v>
      </c>
      <c r="D9" s="178"/>
      <c r="E9" s="144" t="s">
        <v>313</v>
      </c>
      <c r="F9" s="34"/>
    </row>
    <row r="10" spans="1:12" ht="41.4" x14ac:dyDescent="0.3">
      <c r="A10" s="34"/>
      <c r="B10" s="97">
        <v>1.04</v>
      </c>
      <c r="C10" s="95" t="s">
        <v>0</v>
      </c>
      <c r="D10" s="178"/>
      <c r="E10" s="144" t="s">
        <v>314</v>
      </c>
      <c r="F10" s="34"/>
    </row>
    <row r="11" spans="1:12" ht="24" x14ac:dyDescent="0.3">
      <c r="A11" s="34"/>
      <c r="B11" s="124">
        <v>1.05</v>
      </c>
      <c r="C11" s="95" t="s">
        <v>80</v>
      </c>
      <c r="D11" s="178"/>
      <c r="E11" s="144" t="s">
        <v>316</v>
      </c>
      <c r="F11" s="34"/>
      <c r="I11" s="93">
        <f>IF(D11&lt;&gt;'EOI DATA'!G4,1,0)</f>
        <v>1</v>
      </c>
    </row>
    <row r="12" spans="1:12" ht="24" x14ac:dyDescent="0.3">
      <c r="A12" s="34"/>
      <c r="B12" s="97">
        <v>1.06</v>
      </c>
      <c r="C12" s="95" t="s">
        <v>79</v>
      </c>
      <c r="D12" s="178"/>
      <c r="E12" s="144" t="s">
        <v>315</v>
      </c>
      <c r="F12" s="34"/>
      <c r="I12" s="93">
        <f>IF(D12&lt;&gt;'EOI DATA'!H4,1,0)</f>
        <v>1</v>
      </c>
    </row>
    <row r="13" spans="1:12" ht="72" x14ac:dyDescent="0.3">
      <c r="A13" s="34"/>
      <c r="B13" s="124">
        <v>1.07</v>
      </c>
      <c r="C13" s="95" t="s">
        <v>381</v>
      </c>
      <c r="D13" s="178"/>
      <c r="E13" s="127" t="s">
        <v>297</v>
      </c>
      <c r="F13" s="34"/>
      <c r="H13" s="93" t="str">
        <f>IF(OR(D13="",D13&lt;138,D13&gt;155),"Bad","Good")</f>
        <v>Bad</v>
      </c>
      <c r="I13" s="93">
        <f>IF(D13&lt;&gt;'EOI DATA'!I4,1,0)</f>
        <v>1</v>
      </c>
    </row>
    <row r="14" spans="1:12" ht="72" x14ac:dyDescent="0.3">
      <c r="A14" s="34"/>
      <c r="B14" s="97">
        <v>1.08</v>
      </c>
      <c r="C14" s="95" t="s">
        <v>382</v>
      </c>
      <c r="D14" s="178"/>
      <c r="E14" s="127" t="s">
        <v>298</v>
      </c>
      <c r="F14" s="34"/>
      <c r="H14" s="93" t="e">
        <f>IF(OR(#REF!="",#REF!&lt;-29,#REF!&gt;-9),"Bad","Good")</f>
        <v>#REF!</v>
      </c>
      <c r="I14" s="93" t="e">
        <f>IF(#REF!&lt;&gt;'EOI DATA'!J4,1,0)</f>
        <v>#REF!</v>
      </c>
      <c r="K14" s="128"/>
      <c r="L14" s="128"/>
    </row>
    <row r="15" spans="1:12" ht="27.6" x14ac:dyDescent="0.3">
      <c r="A15" s="34"/>
      <c r="B15" s="124">
        <v>1.0900000000000001</v>
      </c>
      <c r="C15" s="95" t="s">
        <v>299</v>
      </c>
      <c r="D15" s="178"/>
      <c r="E15" s="127" t="s">
        <v>308</v>
      </c>
      <c r="F15" s="34"/>
      <c r="I15" s="93">
        <f>IF(D15&lt;&gt;'EOI DATA'!L4,1,0)</f>
        <v>1</v>
      </c>
    </row>
    <row r="16" spans="1:12" ht="48" x14ac:dyDescent="0.3">
      <c r="A16" s="34"/>
      <c r="B16" s="125">
        <v>1.1000000000000001</v>
      </c>
      <c r="C16" s="95" t="s">
        <v>317</v>
      </c>
      <c r="D16" s="178"/>
      <c r="E16" s="127" t="s">
        <v>411</v>
      </c>
      <c r="F16" s="34"/>
      <c r="J16" s="93">
        <f>IF(AND(I15=1,LEN(D16)&lt;10),1,0)</f>
        <v>1</v>
      </c>
    </row>
    <row r="17" spans="1:10" ht="55.2" x14ac:dyDescent="0.3">
      <c r="A17" s="34"/>
      <c r="B17" s="97">
        <v>1.1100000000000001</v>
      </c>
      <c r="C17" s="95" t="s">
        <v>107</v>
      </c>
      <c r="D17" s="178"/>
      <c r="E17" s="127" t="s">
        <v>308</v>
      </c>
      <c r="F17" s="34"/>
      <c r="I17" s="93">
        <f>IF(D17&lt;&gt;'EOI DATA'!M4,1,0)</f>
        <v>1</v>
      </c>
    </row>
    <row r="18" spans="1:10" ht="48" x14ac:dyDescent="0.3">
      <c r="A18" s="34"/>
      <c r="B18" s="124">
        <v>1.1200000000000001</v>
      </c>
      <c r="C18" s="95" t="s">
        <v>390</v>
      </c>
      <c r="D18" s="178"/>
      <c r="E18" s="127" t="s">
        <v>411</v>
      </c>
      <c r="F18" s="34"/>
      <c r="J18" s="93">
        <f>IF(AND(I17=1,D18=""),1,0)</f>
        <v>1</v>
      </c>
    </row>
    <row r="19" spans="1:10" ht="41.4" x14ac:dyDescent="0.3">
      <c r="A19" s="34"/>
      <c r="B19" s="97">
        <v>1.1299999999999999</v>
      </c>
      <c r="C19" s="95" t="s">
        <v>175</v>
      </c>
      <c r="D19" s="178"/>
      <c r="E19" s="127" t="s">
        <v>308</v>
      </c>
      <c r="F19" s="34"/>
      <c r="I19" s="93">
        <f>IF(D19&lt;&gt;'EOI DATA'!N4,1,0)</f>
        <v>1</v>
      </c>
    </row>
    <row r="20" spans="1:10" ht="48" x14ac:dyDescent="0.3">
      <c r="A20" s="34"/>
      <c r="B20" s="124">
        <v>1.1399999999999999</v>
      </c>
      <c r="C20" s="95" t="s">
        <v>318</v>
      </c>
      <c r="D20" s="178"/>
      <c r="E20" s="127" t="s">
        <v>411</v>
      </c>
      <c r="F20" s="34"/>
      <c r="J20" s="93">
        <f>IF(AND(I19=1,LEN(D20)&lt;10),1,0)</f>
        <v>1</v>
      </c>
    </row>
    <row r="21" spans="1:10" ht="27.6" x14ac:dyDescent="0.3">
      <c r="A21" s="34"/>
      <c r="B21" s="97">
        <v>1.1499999999999999</v>
      </c>
      <c r="C21" s="95" t="s">
        <v>176</v>
      </c>
      <c r="D21" s="178"/>
      <c r="E21" s="127" t="s">
        <v>308</v>
      </c>
      <c r="F21" s="34"/>
      <c r="I21" s="93">
        <f>IF(D21&lt;&gt;'EOI DATA'!O4,1,0)</f>
        <v>1</v>
      </c>
    </row>
    <row r="22" spans="1:10" ht="48" x14ac:dyDescent="0.3">
      <c r="A22" s="34"/>
      <c r="B22" s="124">
        <v>1.1599999999999999</v>
      </c>
      <c r="C22" s="95" t="s">
        <v>319</v>
      </c>
      <c r="D22" s="178"/>
      <c r="E22" s="127" t="s">
        <v>411</v>
      </c>
      <c r="F22" s="34"/>
      <c r="J22" s="93">
        <f>IF(AND(I21=1,LEN(D22)&lt;10),1,0)</f>
        <v>1</v>
      </c>
    </row>
    <row r="23" spans="1:10" ht="10.050000000000001" customHeight="1" x14ac:dyDescent="0.3">
      <c r="A23" s="34"/>
      <c r="B23" s="34"/>
      <c r="C23" s="34"/>
      <c r="D23" s="77"/>
      <c r="E23" s="34"/>
      <c r="F23" s="34"/>
    </row>
    <row r="24" spans="1:10" x14ac:dyDescent="0.3"/>
    <row r="25" spans="1:10" x14ac:dyDescent="0.3"/>
    <row r="26" spans="1:10" x14ac:dyDescent="0.3"/>
    <row r="27" spans="1:10" x14ac:dyDescent="0.3"/>
    <row r="28" spans="1:10" x14ac:dyDescent="0.3"/>
    <row r="29" spans="1:10" x14ac:dyDescent="0.3"/>
    <row r="30" spans="1:10" x14ac:dyDescent="0.3"/>
    <row r="31" spans="1:10" x14ac:dyDescent="0.3"/>
  </sheetData>
  <sheetProtection algorithmName="SHA-512" hashValue="7zaBPeVU+9fq2tizHt57HHYm+Tm7Jskc6hCLbPmuHM5UjEmHslr2YJJO3GkJtgbKc6Piha2bF0cjB7SixjE5SQ==" saltValue="hqIWkh6yp1TIfu9JD0dzBQ==" spinCount="100000" sheet="1" formatColumns="0" formatRows="0"/>
  <mergeCells count="1">
    <mergeCell ref="A1:F1"/>
  </mergeCells>
  <dataValidations count="3">
    <dataValidation type="list" allowBlank="1" showInputMessage="1" showErrorMessage="1" sqref="D21 D15" xr:uid="{00000000-0002-0000-0100-000000000000}">
      <formula1>"Yes,No"</formula1>
    </dataValidation>
    <dataValidation type="list" allowBlank="1" showInputMessage="1" showErrorMessage="1" sqref="D17" xr:uid="{00000000-0002-0000-0100-000001000000}">
      <formula1>"Yes,No, Yes - Public Benefit"</formula1>
    </dataValidation>
    <dataValidation type="list" allowBlank="1" showInputMessage="1" showErrorMessage="1" sqref="D19" xr:uid="{00000000-0002-0000-0100-000002000000}">
      <formula1>"Yes,No,Yes - Public Benefit"</formula1>
    </dataValidation>
  </dataValidations>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sheetPr>
  <dimension ref="A1:H27"/>
  <sheetViews>
    <sheetView topLeftCell="A11" workbookViewId="0">
      <selection activeCell="E15" sqref="E15"/>
    </sheetView>
  </sheetViews>
  <sheetFormatPr defaultColWidth="0" defaultRowHeight="14.4" zeroHeight="1" x14ac:dyDescent="0.3"/>
  <cols>
    <col min="1" max="1" width="1.77734375" style="93" customWidth="1"/>
    <col min="2" max="2" width="6.77734375" style="103" customWidth="1"/>
    <col min="3" max="3" width="40.77734375" style="105" customWidth="1"/>
    <col min="4" max="4" width="50.77734375" style="93" customWidth="1"/>
    <col min="5" max="5" width="40.77734375" style="93" customWidth="1"/>
    <col min="6" max="6" width="1.77734375" style="93" customWidth="1"/>
    <col min="7" max="7" width="37.77734375" style="93" hidden="1" customWidth="1"/>
    <col min="8" max="16384" width="8.77734375" style="93" hidden="1"/>
  </cols>
  <sheetData>
    <row r="1" spans="1:8" ht="21" x14ac:dyDescent="0.3">
      <c r="A1" s="256" t="s">
        <v>305</v>
      </c>
      <c r="B1" s="256"/>
      <c r="C1" s="256"/>
      <c r="D1" s="256"/>
      <c r="E1" s="256"/>
      <c r="F1" s="256"/>
    </row>
    <row r="2" spans="1:8" x14ac:dyDescent="0.3">
      <c r="A2" s="35"/>
      <c r="B2" s="39"/>
      <c r="C2" s="35"/>
      <c r="D2" s="35"/>
      <c r="E2" s="35"/>
      <c r="F2" s="35"/>
    </row>
    <row r="3" spans="1:8" s="94" customFormat="1" ht="15.6" x14ac:dyDescent="0.3">
      <c r="A3" s="36"/>
      <c r="B3" s="37" t="s">
        <v>105</v>
      </c>
      <c r="C3" s="37" t="s">
        <v>320</v>
      </c>
      <c r="D3" s="37" t="s">
        <v>106</v>
      </c>
      <c r="E3" s="37" t="s">
        <v>104</v>
      </c>
      <c r="F3" s="36"/>
      <c r="G3" s="94" t="s">
        <v>246</v>
      </c>
    </row>
    <row r="4" spans="1:8" ht="15" x14ac:dyDescent="0.3">
      <c r="A4" s="36"/>
      <c r="B4" s="125">
        <v>2.0099999999999998</v>
      </c>
      <c r="C4" s="95" t="s">
        <v>227</v>
      </c>
      <c r="D4" s="178"/>
      <c r="E4" s="127" t="s">
        <v>308</v>
      </c>
      <c r="F4" s="100"/>
      <c r="H4" s="93">
        <f>IF(D4&lt;&gt;'EOI DATA'!T4,1,0)</f>
        <v>1</v>
      </c>
    </row>
    <row r="5" spans="1:8" ht="15" x14ac:dyDescent="0.3">
      <c r="A5" s="36"/>
      <c r="B5" s="125">
        <v>2.02</v>
      </c>
      <c r="C5" s="95" t="s">
        <v>108</v>
      </c>
      <c r="D5" s="178"/>
      <c r="E5" s="127" t="s">
        <v>308</v>
      </c>
      <c r="F5" s="100"/>
      <c r="H5" s="93">
        <f>IF(D5&lt;&gt;'EOI DATA'!U4,1,0)</f>
        <v>1</v>
      </c>
    </row>
    <row r="6" spans="1:8" ht="156" x14ac:dyDescent="0.3">
      <c r="A6" s="36"/>
      <c r="B6" s="125">
        <v>2.0299999999999998</v>
      </c>
      <c r="C6" s="95" t="s">
        <v>109</v>
      </c>
      <c r="D6" s="178"/>
      <c r="E6" s="127" t="s">
        <v>391</v>
      </c>
      <c r="F6" s="100"/>
      <c r="H6" s="93">
        <f>IF(D6&lt;&gt;'EOI DATA'!V4,1,0)</f>
        <v>1</v>
      </c>
    </row>
    <row r="7" spans="1:8" ht="27.6" x14ac:dyDescent="0.3">
      <c r="A7" s="36"/>
      <c r="B7" s="125">
        <v>2.04</v>
      </c>
      <c r="C7" s="95" t="s">
        <v>110</v>
      </c>
      <c r="D7" s="178"/>
      <c r="E7" s="127" t="s">
        <v>321</v>
      </c>
      <c r="F7" s="100"/>
      <c r="H7" s="93">
        <f>IF(D7&lt;&gt;'EOI DATA'!W4,1,0)</f>
        <v>1</v>
      </c>
    </row>
    <row r="8" spans="1:8" ht="36" x14ac:dyDescent="0.3">
      <c r="A8" s="36"/>
      <c r="B8" s="125">
        <v>2.0499999999999998</v>
      </c>
      <c r="C8" s="95" t="s">
        <v>200</v>
      </c>
      <c r="D8" s="178"/>
      <c r="E8" s="127" t="s">
        <v>111</v>
      </c>
      <c r="F8" s="100"/>
    </row>
    <row r="9" spans="1:8" ht="144" x14ac:dyDescent="0.3">
      <c r="A9" s="36"/>
      <c r="B9" s="125">
        <v>2.06</v>
      </c>
      <c r="C9" s="95" t="s">
        <v>337</v>
      </c>
      <c r="D9" s="178"/>
      <c r="E9" s="127" t="s">
        <v>394</v>
      </c>
      <c r="F9" s="100"/>
    </row>
    <row r="10" spans="1:8" ht="69" x14ac:dyDescent="0.3">
      <c r="A10" s="36"/>
      <c r="B10" s="125">
        <v>2.0699999999999998</v>
      </c>
      <c r="C10" s="95" t="s">
        <v>201</v>
      </c>
      <c r="D10" s="178"/>
      <c r="E10" s="127" t="s">
        <v>395</v>
      </c>
      <c r="F10" s="100"/>
    </row>
    <row r="11" spans="1:8" ht="120" x14ac:dyDescent="0.3">
      <c r="A11" s="36"/>
      <c r="B11" s="125">
        <v>2.08</v>
      </c>
      <c r="C11" s="95" t="s">
        <v>338</v>
      </c>
      <c r="D11" s="178"/>
      <c r="E11" s="127" t="s">
        <v>392</v>
      </c>
      <c r="F11" s="100"/>
    </row>
    <row r="12" spans="1:8" ht="69" x14ac:dyDescent="0.3">
      <c r="A12" s="36"/>
      <c r="B12" s="125">
        <v>2.09</v>
      </c>
      <c r="C12" s="95" t="s">
        <v>202</v>
      </c>
      <c r="D12" s="178"/>
      <c r="E12" s="127" t="s">
        <v>393</v>
      </c>
      <c r="F12" s="100"/>
    </row>
    <row r="13" spans="1:8" ht="48" x14ac:dyDescent="0.3">
      <c r="A13" s="36"/>
      <c r="B13" s="125">
        <v>2.1</v>
      </c>
      <c r="C13" s="95" t="s">
        <v>112</v>
      </c>
      <c r="D13" s="178"/>
      <c r="E13" s="127" t="s">
        <v>428</v>
      </c>
      <c r="F13" s="100"/>
      <c r="H13" s="93">
        <f>IF(D13&lt;&gt;'EOI DATA'!X4,1,0)</f>
        <v>1</v>
      </c>
    </row>
    <row r="14" spans="1:8" ht="60" x14ac:dyDescent="0.3">
      <c r="A14" s="36"/>
      <c r="B14" s="125">
        <v>2.11</v>
      </c>
      <c r="C14" s="95" t="s">
        <v>423</v>
      </c>
      <c r="D14" s="178"/>
      <c r="E14" s="127" t="s">
        <v>412</v>
      </c>
      <c r="F14" s="100"/>
    </row>
    <row r="15" spans="1:8" ht="27.6" x14ac:dyDescent="0.3">
      <c r="A15" s="36"/>
      <c r="B15" s="125">
        <v>2.12</v>
      </c>
      <c r="C15" s="95" t="s">
        <v>425</v>
      </c>
      <c r="D15" s="180"/>
      <c r="E15" s="127" t="s">
        <v>308</v>
      </c>
      <c r="F15" s="100"/>
    </row>
    <row r="16" spans="1:8" ht="69" x14ac:dyDescent="0.3">
      <c r="A16" s="36"/>
      <c r="B16" s="125">
        <v>2.13</v>
      </c>
      <c r="C16" s="95" t="s">
        <v>426</v>
      </c>
      <c r="D16" s="183"/>
      <c r="E16" s="127" t="s">
        <v>427</v>
      </c>
      <c r="F16" s="100"/>
    </row>
    <row r="17" spans="1:8" ht="69" x14ac:dyDescent="0.3">
      <c r="A17" s="36"/>
      <c r="B17" s="125">
        <v>2.14</v>
      </c>
      <c r="C17" s="95" t="s">
        <v>429</v>
      </c>
      <c r="D17" s="178"/>
      <c r="E17" s="127" t="s">
        <v>412</v>
      </c>
      <c r="F17" s="100"/>
      <c r="H17" s="93">
        <f>IF(D17&lt;&gt;'EOI DATA'!Y4,1,0)</f>
        <v>1</v>
      </c>
    </row>
    <row r="18" spans="1:8" ht="48" x14ac:dyDescent="0.3">
      <c r="A18" s="34"/>
      <c r="B18" s="125">
        <v>2.15</v>
      </c>
      <c r="C18" s="95" t="s">
        <v>198</v>
      </c>
      <c r="D18" s="178"/>
      <c r="E18" s="127" t="s">
        <v>226</v>
      </c>
      <c r="F18" s="100"/>
    </row>
    <row r="19" spans="1:8" ht="10.050000000000001" customHeight="1" x14ac:dyDescent="0.3">
      <c r="A19" s="36"/>
      <c r="B19" s="101"/>
      <c r="C19" s="102"/>
      <c r="D19" s="100"/>
      <c r="E19" s="100"/>
      <c r="F19" s="100"/>
    </row>
    <row r="20" spans="1:8" hidden="1" x14ac:dyDescent="0.3">
      <c r="C20" s="104"/>
    </row>
    <row r="21" spans="1:8" hidden="1" x14ac:dyDescent="0.3">
      <c r="C21" s="104"/>
    </row>
    <row r="22" spans="1:8" x14ac:dyDescent="0.3"/>
    <row r="23" spans="1:8" x14ac:dyDescent="0.3"/>
    <row r="24" spans="1:8" x14ac:dyDescent="0.3"/>
    <row r="25" spans="1:8" x14ac:dyDescent="0.3"/>
    <row r="26" spans="1:8" x14ac:dyDescent="0.3"/>
    <row r="27" spans="1:8" x14ac:dyDescent="0.3"/>
  </sheetData>
  <sheetProtection algorithmName="SHA-512" hashValue="iF7Mw5yrETRVK4Hs0vGhlofAwRbuH+R17z9RrJy9nu2TGdqYZs0IXP/XmnNCvExB7Gwz73iAY2mJ81CQBzJdng==" saltValue="aSs/vxmdD3XLLllAgbVk4A==" spinCount="100000" sheet="1" formatColumns="0" formatRows="0"/>
  <mergeCells count="1">
    <mergeCell ref="A1:F1"/>
  </mergeCells>
  <phoneticPr fontId="35" type="noConversion"/>
  <dataValidations count="2">
    <dataValidation type="list" allowBlank="1" showInputMessage="1" showErrorMessage="1" sqref="D4" xr:uid="{00000000-0002-0000-0200-000001000000}">
      <formula1>Project_type</formula1>
    </dataValidation>
    <dataValidation type="list" allowBlank="1" showInputMessage="1" showErrorMessage="1" sqref="D15" xr:uid="{5F1F9EA2-42C7-40CF-8ABA-B91D80AF744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 downs'!$D$6:$D$7</xm:f>
          </x14:formula1>
          <xm:sqref>D6</xm:sqref>
        </x14:dataValidation>
        <x14:dataValidation type="list" allowBlank="1" showInputMessage="1" showErrorMessage="1" xr:uid="{00000000-0002-0000-0200-000003000000}">
          <x14:formula1>
            <xm:f>'OTHER DATA'!$C$3:$C$18</xm:f>
          </x14:formula1>
          <xm:sqref>D5</xm:sqref>
        </x14:dataValidation>
        <x14:dataValidation type="list" allowBlank="1" showInputMessage="1" showErrorMessage="1" xr:uid="{00000000-0002-0000-0200-000002000000}">
          <x14:formula1>
            <xm:f>'Drop downs'!$E$6:$E$10</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9B5C-C03A-4BC4-9A08-7898F0A53984}">
  <sheetPr>
    <tabColor theme="7"/>
  </sheetPr>
  <dimension ref="C3:F53"/>
  <sheetViews>
    <sheetView workbookViewId="0">
      <selection activeCell="E13" sqref="E13"/>
    </sheetView>
  </sheetViews>
  <sheetFormatPr defaultRowHeight="14.4" x14ac:dyDescent="0.3"/>
  <cols>
    <col min="1" max="2" width="1.21875" customWidth="1"/>
    <col min="4" max="4" width="24.44140625" bestFit="1" customWidth="1"/>
    <col min="5" max="5" width="49.77734375" customWidth="1"/>
  </cols>
  <sheetData>
    <row r="3" spans="3:6" x14ac:dyDescent="0.3">
      <c r="C3" s="39"/>
      <c r="D3" s="35"/>
      <c r="E3" s="35"/>
      <c r="F3" s="35"/>
    </row>
    <row r="4" spans="3:6" ht="30.75" customHeight="1" x14ac:dyDescent="0.3">
      <c r="C4" s="39"/>
      <c r="D4" s="266" t="s">
        <v>432</v>
      </c>
      <c r="E4" s="267"/>
      <c r="F4" s="267"/>
    </row>
    <row r="5" spans="3:6" ht="45.75" customHeight="1" x14ac:dyDescent="0.3">
      <c r="C5" s="39"/>
      <c r="D5" s="95" t="s">
        <v>434</v>
      </c>
      <c r="E5" s="95" t="s">
        <v>435</v>
      </c>
    </row>
    <row r="6" spans="3:6" x14ac:dyDescent="0.3">
      <c r="C6" s="39"/>
      <c r="D6" s="182" t="s">
        <v>433</v>
      </c>
      <c r="E6" s="182" t="s">
        <v>16</v>
      </c>
    </row>
    <row r="7" spans="3:6" ht="27.6" x14ac:dyDescent="0.3">
      <c r="C7" s="39"/>
      <c r="D7" s="182" t="s">
        <v>15</v>
      </c>
      <c r="E7" s="182" t="s">
        <v>436</v>
      </c>
    </row>
    <row r="8" spans="3:6" x14ac:dyDescent="0.3">
      <c r="C8" s="39"/>
      <c r="E8" s="182" t="s">
        <v>60</v>
      </c>
    </row>
    <row r="9" spans="3:6" x14ac:dyDescent="0.3">
      <c r="C9" s="39"/>
      <c r="E9" s="182" t="s">
        <v>85</v>
      </c>
    </row>
    <row r="10" spans="3:6" x14ac:dyDescent="0.3">
      <c r="C10" s="39"/>
      <c r="E10" s="182" t="s">
        <v>438</v>
      </c>
    </row>
    <row r="11" spans="3:6" x14ac:dyDescent="0.3">
      <c r="C11" s="39"/>
    </row>
    <row r="12" spans="3:6" x14ac:dyDescent="0.3">
      <c r="C12" s="39"/>
    </row>
    <row r="13" spans="3:6" x14ac:dyDescent="0.3">
      <c r="C13" s="39"/>
    </row>
    <row r="14" spans="3:6" x14ac:dyDescent="0.3">
      <c r="C14" s="39"/>
    </row>
    <row r="15" spans="3:6" x14ac:dyDescent="0.3">
      <c r="C15" s="39"/>
    </row>
    <row r="16" spans="3:6" x14ac:dyDescent="0.3">
      <c r="C16" s="39"/>
    </row>
    <row r="17" spans="3:3" x14ac:dyDescent="0.3">
      <c r="C17" s="39"/>
    </row>
    <row r="18" spans="3:3" x14ac:dyDescent="0.3">
      <c r="C18" s="39"/>
    </row>
    <row r="19" spans="3:3" x14ac:dyDescent="0.3">
      <c r="C19" s="39"/>
    </row>
    <row r="20" spans="3:3" x14ac:dyDescent="0.3">
      <c r="C20" s="39"/>
    </row>
    <row r="21" spans="3:3" x14ac:dyDescent="0.3">
      <c r="C21" s="39"/>
    </row>
    <row r="22" spans="3:3" x14ac:dyDescent="0.3">
      <c r="C22" s="39"/>
    </row>
    <row r="23" spans="3:3" x14ac:dyDescent="0.3">
      <c r="C23" s="39"/>
    </row>
    <row r="24" spans="3:3" x14ac:dyDescent="0.3">
      <c r="C24" s="39"/>
    </row>
    <row r="25" spans="3:3" x14ac:dyDescent="0.3">
      <c r="C25" s="39"/>
    </row>
    <row r="26" spans="3:3" x14ac:dyDescent="0.3">
      <c r="C26" s="39"/>
    </row>
    <row r="27" spans="3:3" x14ac:dyDescent="0.3">
      <c r="C27" s="39"/>
    </row>
    <row r="28" spans="3:3" x14ac:dyDescent="0.3">
      <c r="C28" s="39"/>
    </row>
    <row r="29" spans="3:3" x14ac:dyDescent="0.3">
      <c r="C29" s="39"/>
    </row>
    <row r="30" spans="3:3" x14ac:dyDescent="0.3">
      <c r="C30" s="39"/>
    </row>
    <row r="31" spans="3:3" x14ac:dyDescent="0.3">
      <c r="C31" s="39"/>
    </row>
    <row r="32" spans="3:3" x14ac:dyDescent="0.3">
      <c r="C32" s="39"/>
    </row>
    <row r="33" spans="3:3" x14ac:dyDescent="0.3">
      <c r="C33" s="39"/>
    </row>
    <row r="34" spans="3:3" x14ac:dyDescent="0.3">
      <c r="C34" s="39"/>
    </row>
    <row r="35" spans="3:3" x14ac:dyDescent="0.3">
      <c r="C35" s="39"/>
    </row>
    <row r="36" spans="3:3" x14ac:dyDescent="0.3">
      <c r="C36" s="39"/>
    </row>
    <row r="37" spans="3:3" x14ac:dyDescent="0.3">
      <c r="C37" s="39"/>
    </row>
    <row r="38" spans="3:3" x14ac:dyDescent="0.3">
      <c r="C38" s="39"/>
    </row>
    <row r="39" spans="3:3" x14ac:dyDescent="0.3">
      <c r="C39" s="39"/>
    </row>
    <row r="40" spans="3:3" x14ac:dyDescent="0.3">
      <c r="C40" s="39"/>
    </row>
    <row r="41" spans="3:3" x14ac:dyDescent="0.3">
      <c r="C41" s="39"/>
    </row>
    <row r="42" spans="3:3" x14ac:dyDescent="0.3">
      <c r="C42" s="39"/>
    </row>
    <row r="43" spans="3:3" x14ac:dyDescent="0.3">
      <c r="C43" s="39"/>
    </row>
    <row r="44" spans="3:3" x14ac:dyDescent="0.3">
      <c r="C44" s="39"/>
    </row>
    <row r="45" spans="3:3" x14ac:dyDescent="0.3">
      <c r="C45" s="39"/>
    </row>
    <row r="46" spans="3:3" x14ac:dyDescent="0.3">
      <c r="C46" s="39"/>
    </row>
    <row r="47" spans="3:3" x14ac:dyDescent="0.3">
      <c r="C47" s="39"/>
    </row>
    <row r="48" spans="3:3" x14ac:dyDescent="0.3">
      <c r="C48" s="39"/>
    </row>
    <row r="49" spans="3:3" x14ac:dyDescent="0.3">
      <c r="C49" s="39"/>
    </row>
    <row r="50" spans="3:3" x14ac:dyDescent="0.3">
      <c r="C50" s="39"/>
    </row>
    <row r="51" spans="3:3" x14ac:dyDescent="0.3">
      <c r="C51" s="39"/>
    </row>
    <row r="52" spans="3:3" x14ac:dyDescent="0.3">
      <c r="C52" s="39"/>
    </row>
    <row r="53" spans="3:3" x14ac:dyDescent="0.3">
      <c r="C53" s="39"/>
    </row>
  </sheetData>
  <mergeCells count="1">
    <mergeCell ref="D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H23"/>
  <sheetViews>
    <sheetView workbookViewId="0">
      <selection activeCell="D8" sqref="D8"/>
    </sheetView>
  </sheetViews>
  <sheetFormatPr defaultColWidth="0" defaultRowHeight="14.4" zeroHeight="1" x14ac:dyDescent="0.3"/>
  <cols>
    <col min="1" max="1" width="1.77734375" style="93" customWidth="1"/>
    <col min="2" max="2" width="5.77734375" style="206" customWidth="1"/>
    <col min="3" max="3" width="40.77734375" style="93" customWidth="1"/>
    <col min="4" max="4" width="50.77734375" style="93" customWidth="1"/>
    <col min="5" max="5" width="40.77734375" style="93" customWidth="1"/>
    <col min="6" max="6" width="1.77734375" style="93" customWidth="1"/>
    <col min="7" max="7" width="42.77734375" style="93" hidden="1" customWidth="1"/>
    <col min="8" max="16384" width="8.21875" style="93" hidden="1"/>
  </cols>
  <sheetData>
    <row r="1" spans="1:8" ht="21" x14ac:dyDescent="0.3">
      <c r="A1" s="256" t="s">
        <v>306</v>
      </c>
      <c r="B1" s="256"/>
      <c r="C1" s="256"/>
      <c r="D1" s="256"/>
      <c r="E1" s="256"/>
      <c r="F1" s="256"/>
    </row>
    <row r="2" spans="1:8" x14ac:dyDescent="0.3">
      <c r="A2" s="35"/>
      <c r="B2" s="39"/>
      <c r="C2" s="35"/>
      <c r="D2" s="35"/>
      <c r="E2" s="35"/>
      <c r="F2" s="35"/>
    </row>
    <row r="3" spans="1:8" s="94" customFormat="1" ht="15.6" x14ac:dyDescent="0.3">
      <c r="A3" s="36"/>
      <c r="B3" s="37" t="s">
        <v>105</v>
      </c>
      <c r="C3" s="37" t="s">
        <v>320</v>
      </c>
      <c r="D3" s="37" t="s">
        <v>106</v>
      </c>
      <c r="E3" s="89" t="s">
        <v>104</v>
      </c>
      <c r="F3" s="36"/>
      <c r="G3" s="94" t="s">
        <v>246</v>
      </c>
    </row>
    <row r="4" spans="1:8" ht="15" x14ac:dyDescent="0.3">
      <c r="A4" s="100"/>
      <c r="B4" s="125">
        <v>3.01</v>
      </c>
      <c r="C4" s="95" t="s">
        <v>113</v>
      </c>
      <c r="D4" s="179"/>
      <c r="E4" s="127" t="s">
        <v>308</v>
      </c>
      <c r="F4" s="36"/>
      <c r="H4" s="93">
        <f>IF(D4&lt;&gt;'EOI DATA'!Z4,1,0)</f>
        <v>1</v>
      </c>
    </row>
    <row r="5" spans="1:8" ht="24" x14ac:dyDescent="0.3">
      <c r="A5" s="100"/>
      <c r="B5" s="125">
        <v>3.02</v>
      </c>
      <c r="C5" s="95" t="s">
        <v>114</v>
      </c>
      <c r="D5" s="178"/>
      <c r="E5" s="127" t="s">
        <v>322</v>
      </c>
      <c r="F5" s="36"/>
      <c r="H5" s="93">
        <f>IF(D5&lt;&gt;'EOI DATA'!AA4,1,0)</f>
        <v>1</v>
      </c>
    </row>
    <row r="6" spans="1:8" ht="84" x14ac:dyDescent="0.3">
      <c r="A6" s="100"/>
      <c r="B6" s="125">
        <v>3.03</v>
      </c>
      <c r="C6" s="95" t="s">
        <v>199</v>
      </c>
      <c r="D6" s="178"/>
      <c r="E6" s="127" t="s">
        <v>398</v>
      </c>
      <c r="F6" s="36"/>
    </row>
    <row r="7" spans="1:8" ht="41.4" x14ac:dyDescent="0.3">
      <c r="A7" s="100"/>
      <c r="B7" s="125">
        <v>3.04</v>
      </c>
      <c r="C7" s="95" t="s">
        <v>224</v>
      </c>
      <c r="D7" s="178"/>
      <c r="E7" s="127" t="s">
        <v>228</v>
      </c>
      <c r="F7" s="36"/>
    </row>
    <row r="8" spans="1:8" ht="55.2" x14ac:dyDescent="0.3">
      <c r="A8" s="100"/>
      <c r="B8" s="125">
        <v>3.05</v>
      </c>
      <c r="C8" s="95" t="s">
        <v>213</v>
      </c>
      <c r="D8" s="180"/>
      <c r="E8" s="127" t="s">
        <v>308</v>
      </c>
      <c r="F8" s="36"/>
    </row>
    <row r="9" spans="1:8" ht="108" x14ac:dyDescent="0.3">
      <c r="A9" s="100"/>
      <c r="B9" s="125">
        <v>3.06</v>
      </c>
      <c r="C9" s="95" t="s">
        <v>323</v>
      </c>
      <c r="D9" s="178"/>
      <c r="E9" s="127" t="s">
        <v>399</v>
      </c>
      <c r="F9" s="36"/>
    </row>
    <row r="10" spans="1:8" ht="36" x14ac:dyDescent="0.3">
      <c r="A10" s="100"/>
      <c r="B10" s="125">
        <v>3.07</v>
      </c>
      <c r="C10" s="95" t="s">
        <v>115</v>
      </c>
      <c r="D10" s="178"/>
      <c r="E10" s="127" t="s">
        <v>324</v>
      </c>
      <c r="F10" s="36"/>
      <c r="H10" s="93">
        <f>IF(D10&lt;&gt;'EOI DATA'!AB4,1,0)</f>
        <v>1</v>
      </c>
    </row>
    <row r="11" spans="1:8" ht="55.2" x14ac:dyDescent="0.3">
      <c r="A11" s="100"/>
      <c r="B11" s="125">
        <v>3.08</v>
      </c>
      <c r="C11" s="95" t="s">
        <v>325</v>
      </c>
      <c r="D11" s="180"/>
      <c r="E11" s="127" t="s">
        <v>308</v>
      </c>
      <c r="F11" s="36"/>
    </row>
    <row r="12" spans="1:8" ht="144" x14ac:dyDescent="0.3">
      <c r="A12" s="100"/>
      <c r="B12" s="125">
        <v>3.09</v>
      </c>
      <c r="C12" s="95" t="s">
        <v>368</v>
      </c>
      <c r="D12" s="178"/>
      <c r="E12" s="127" t="s">
        <v>400</v>
      </c>
      <c r="F12" s="36"/>
    </row>
    <row r="13" spans="1:8" ht="96" x14ac:dyDescent="0.3">
      <c r="A13" s="100"/>
      <c r="B13" s="125">
        <v>3.1</v>
      </c>
      <c r="C13" s="95" t="s">
        <v>225</v>
      </c>
      <c r="D13" s="178"/>
      <c r="E13" s="127" t="s">
        <v>401</v>
      </c>
      <c r="F13" s="36"/>
    </row>
    <row r="14" spans="1:8" ht="48" x14ac:dyDescent="0.3">
      <c r="A14" s="100"/>
      <c r="B14" s="125">
        <v>3.11</v>
      </c>
      <c r="C14" s="95" t="s">
        <v>183</v>
      </c>
      <c r="D14" s="178"/>
      <c r="E14" s="127" t="s">
        <v>396</v>
      </c>
      <c r="F14" s="36"/>
    </row>
    <row r="15" spans="1:8" ht="55.2" x14ac:dyDescent="0.3">
      <c r="A15" s="100"/>
      <c r="B15" s="125">
        <v>3.12</v>
      </c>
      <c r="C15" s="95" t="s">
        <v>118</v>
      </c>
      <c r="D15" s="178"/>
      <c r="E15" s="127" t="s">
        <v>396</v>
      </c>
      <c r="F15" s="36"/>
    </row>
    <row r="16" spans="1:8" ht="27.6" x14ac:dyDescent="0.3">
      <c r="A16" s="100"/>
      <c r="B16" s="125">
        <v>3.13</v>
      </c>
      <c r="C16" s="95" t="s">
        <v>116</v>
      </c>
      <c r="D16" s="178"/>
      <c r="E16" s="127" t="s">
        <v>326</v>
      </c>
      <c r="F16" s="36"/>
      <c r="H16" s="93">
        <f>IF(D16&lt;&gt;'EOI DATA'!AC4,1,0)</f>
        <v>1</v>
      </c>
    </row>
    <row r="17" spans="1:6" ht="110.4" x14ac:dyDescent="0.3">
      <c r="A17" s="36"/>
      <c r="B17" s="125">
        <v>3.14</v>
      </c>
      <c r="C17" s="95" t="s">
        <v>327</v>
      </c>
      <c r="D17" s="178"/>
      <c r="E17" s="127" t="s">
        <v>397</v>
      </c>
      <c r="F17" s="100"/>
    </row>
    <row r="18" spans="1:6" ht="48" x14ac:dyDescent="0.3">
      <c r="A18" s="34"/>
      <c r="B18" s="125">
        <v>3.15</v>
      </c>
      <c r="C18" s="95" t="s">
        <v>198</v>
      </c>
      <c r="D18" s="178"/>
      <c r="E18" s="127" t="s">
        <v>328</v>
      </c>
      <c r="F18" s="100"/>
    </row>
    <row r="19" spans="1:6" ht="10.050000000000001" customHeight="1" x14ac:dyDescent="0.3">
      <c r="A19" s="100"/>
      <c r="B19" s="204"/>
      <c r="C19" s="205"/>
      <c r="D19" s="100"/>
      <c r="E19" s="100"/>
      <c r="F19" s="36"/>
    </row>
    <row r="20" spans="1:6" x14ac:dyDescent="0.3"/>
    <row r="21" spans="1:6" x14ac:dyDescent="0.3"/>
    <row r="22" spans="1:6" x14ac:dyDescent="0.3"/>
    <row r="23" spans="1:6" x14ac:dyDescent="0.3"/>
  </sheetData>
  <sheetProtection algorithmName="SHA-512" hashValue="zsnhydBynQFQOc+l5vrvPHUFrxBtxcxSmEE3NHJxMjup90A/DYil1KL7+3PwY9pVWDN7dY9ZiWpayAhxjQV7dw==" saltValue="FD9INvAJrYRPN3XcfsgGdg==" spinCount="100000" sheet="1" formatColumns="0" formatRows="0"/>
  <mergeCells count="1">
    <mergeCell ref="A1:F1"/>
  </mergeCells>
  <dataValidations count="2">
    <dataValidation type="list" allowBlank="1" showInputMessage="1" showErrorMessage="1" sqref="D8" xr:uid="{00000000-0002-0000-0300-000000000000}">
      <formula1>"Yes,No"</formula1>
    </dataValidation>
    <dataValidation type="list" allowBlank="1" showInputMessage="1" showErrorMessage="1" sqref="D11" xr:uid="{00000000-0002-0000-0300-000001000000}">
      <formula1>"Yes,No,N/A - No Collaboration"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'OTHER DATA'!$F$3:$F$12</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pageSetUpPr fitToPage="1"/>
  </sheetPr>
  <dimension ref="A1:X95"/>
  <sheetViews>
    <sheetView showZeros="0" workbookViewId="0">
      <selection activeCell="D35" sqref="D35"/>
    </sheetView>
  </sheetViews>
  <sheetFormatPr defaultColWidth="0" defaultRowHeight="0" customHeight="1" zeroHeight="1" x14ac:dyDescent="0.25"/>
  <cols>
    <col min="1" max="1" width="1.77734375" style="116" customWidth="1"/>
    <col min="2" max="2" width="13.21875" style="117" customWidth="1"/>
    <col min="3" max="3" width="40.44140625" style="117" customWidth="1"/>
    <col min="4" max="4" width="62.5546875" style="117" customWidth="1"/>
    <col min="5" max="8" width="31.21875" style="117" customWidth="1"/>
    <col min="9" max="9" width="21" style="117" customWidth="1"/>
    <col min="10" max="10" width="24.21875" style="118" customWidth="1"/>
    <col min="11" max="12" width="30.77734375" style="117" customWidth="1"/>
    <col min="13" max="13" width="27" style="117" customWidth="1"/>
    <col min="14" max="14" width="11.21875" style="117" customWidth="1"/>
    <col min="15" max="15" width="13.77734375" style="117" hidden="1" customWidth="1"/>
    <col min="16" max="16" width="5.77734375" style="116" customWidth="1"/>
    <col min="17" max="17" width="71.44140625" style="116" hidden="1" customWidth="1"/>
    <col min="18" max="24" width="27.77734375" style="116" hidden="1" customWidth="1"/>
    <col min="25" max="16384" width="9.21875" style="116" hidden="1"/>
  </cols>
  <sheetData>
    <row r="1" spans="1:22" s="109" customFormat="1" ht="16.5" customHeight="1" thickTop="1" thickBot="1" x14ac:dyDescent="0.35">
      <c r="A1" s="268" t="s">
        <v>307</v>
      </c>
      <c r="B1" s="269"/>
      <c r="C1" s="269"/>
      <c r="D1" s="269"/>
      <c r="E1" s="269"/>
      <c r="F1" s="269"/>
      <c r="G1" s="269"/>
      <c r="H1" s="269"/>
      <c r="I1" s="269"/>
      <c r="J1" s="269"/>
      <c r="K1" s="269"/>
      <c r="L1" s="269"/>
      <c r="M1" s="269"/>
      <c r="N1" s="269"/>
      <c r="O1" s="269"/>
      <c r="P1" s="269"/>
    </row>
    <row r="2" spans="1:22" s="110" customFormat="1" ht="16.5" customHeight="1" thickTop="1" x14ac:dyDescent="0.25">
      <c r="A2" s="14"/>
      <c r="B2" s="15"/>
      <c r="C2" s="15"/>
      <c r="D2" s="15"/>
      <c r="E2" s="15"/>
      <c r="F2" s="15"/>
      <c r="G2" s="15"/>
      <c r="H2" s="15"/>
      <c r="I2" s="15"/>
      <c r="J2" s="147"/>
      <c r="K2" s="16"/>
      <c r="L2" s="16"/>
      <c r="M2" s="17"/>
      <c r="N2" s="17"/>
      <c r="O2" s="17"/>
      <c r="P2" s="18"/>
    </row>
    <row r="3" spans="1:22" s="109" customFormat="1" ht="16.5" customHeight="1" x14ac:dyDescent="0.3">
      <c r="A3" s="19"/>
      <c r="B3" s="270" t="s">
        <v>94</v>
      </c>
      <c r="C3" s="271"/>
      <c r="D3" s="276"/>
      <c r="E3" s="251">
        <f>'1.0 Project Details'!D4</f>
        <v>0</v>
      </c>
      <c r="F3" s="247"/>
      <c r="G3" s="247"/>
      <c r="H3" s="252" t="s">
        <v>444</v>
      </c>
      <c r="I3" s="20"/>
      <c r="J3" s="277" t="s">
        <v>362</v>
      </c>
      <c r="K3" s="278"/>
      <c r="L3" s="278"/>
      <c r="M3" s="278"/>
      <c r="N3" s="279"/>
      <c r="O3" s="21"/>
      <c r="P3" s="18"/>
    </row>
    <row r="4" spans="1:22" s="109" customFormat="1" ht="16.5" customHeight="1" x14ac:dyDescent="0.3">
      <c r="A4" s="22"/>
      <c r="B4" s="20"/>
      <c r="C4" s="20"/>
      <c r="D4" s="20"/>
      <c r="E4" s="20"/>
      <c r="F4" s="20"/>
      <c r="G4" s="20"/>
      <c r="H4" s="20"/>
      <c r="I4" s="20"/>
      <c r="J4" s="280"/>
      <c r="K4" s="281"/>
      <c r="L4" s="281"/>
      <c r="M4" s="281"/>
      <c r="N4" s="282"/>
      <c r="O4" s="21"/>
      <c r="P4" s="18"/>
    </row>
    <row r="5" spans="1:22" s="109" customFormat="1" ht="16.5" customHeight="1" x14ac:dyDescent="0.3">
      <c r="A5" s="22"/>
      <c r="B5" s="270" t="s">
        <v>124</v>
      </c>
      <c r="C5" s="271"/>
      <c r="D5" s="271"/>
      <c r="E5" s="251">
        <f>'1.0 Project Details'!D7</f>
        <v>0</v>
      </c>
      <c r="F5" s="250"/>
      <c r="G5" s="250"/>
      <c r="H5" s="252" t="s">
        <v>444</v>
      </c>
      <c r="I5" s="33"/>
      <c r="J5" s="280"/>
      <c r="K5" s="281"/>
      <c r="L5" s="281"/>
      <c r="M5" s="281"/>
      <c r="N5" s="282"/>
      <c r="O5" s="21"/>
      <c r="P5" s="18"/>
    </row>
    <row r="6" spans="1:22" s="109" customFormat="1" ht="16.5" customHeight="1" x14ac:dyDescent="0.3">
      <c r="A6" s="22"/>
      <c r="B6" s="20"/>
      <c r="C6" s="20"/>
      <c r="D6" s="20"/>
      <c r="E6" s="20"/>
      <c r="F6" s="20"/>
      <c r="G6" s="20"/>
      <c r="H6" s="20"/>
      <c r="I6" s="20"/>
      <c r="J6" s="280"/>
      <c r="K6" s="281"/>
      <c r="L6" s="281"/>
      <c r="M6" s="281"/>
      <c r="N6" s="282"/>
      <c r="O6" s="21"/>
      <c r="P6" s="18"/>
    </row>
    <row r="7" spans="1:22" s="109" customFormat="1" ht="16.5" customHeight="1" x14ac:dyDescent="0.3">
      <c r="A7" s="22"/>
      <c r="B7" s="270" t="s">
        <v>329</v>
      </c>
      <c r="C7" s="271"/>
      <c r="D7" s="271"/>
      <c r="E7" s="254">
        <f>'1.0 Project Details'!D5</f>
        <v>0</v>
      </c>
      <c r="F7" s="248"/>
      <c r="G7" s="248"/>
      <c r="H7" s="252" t="s">
        <v>444</v>
      </c>
      <c r="I7" s="20"/>
      <c r="J7" s="280"/>
      <c r="K7" s="281"/>
      <c r="L7" s="281"/>
      <c r="M7" s="281"/>
      <c r="N7" s="282"/>
      <c r="O7" s="21"/>
      <c r="P7" s="18"/>
    </row>
    <row r="8" spans="1:22" s="109" customFormat="1" ht="16.5" customHeight="1" x14ac:dyDescent="0.3">
      <c r="A8" s="22"/>
      <c r="B8" s="141"/>
      <c r="C8" s="141"/>
      <c r="D8" s="141"/>
      <c r="E8" s="142"/>
      <c r="F8" s="142"/>
      <c r="G8" s="142"/>
      <c r="H8" s="142"/>
      <c r="I8" s="20"/>
      <c r="J8" s="280"/>
      <c r="K8" s="281"/>
      <c r="L8" s="281"/>
      <c r="M8" s="281"/>
      <c r="N8" s="282"/>
      <c r="O8" s="21"/>
      <c r="P8" s="18"/>
    </row>
    <row r="9" spans="1:22" s="109" customFormat="1" ht="16.5" customHeight="1" x14ac:dyDescent="0.3">
      <c r="A9" s="22"/>
      <c r="B9" s="270" t="s">
        <v>330</v>
      </c>
      <c r="C9" s="271"/>
      <c r="D9" s="271"/>
      <c r="E9" s="255">
        <f>'1.0 Project Details'!D6</f>
        <v>0</v>
      </c>
      <c r="F9" s="249"/>
      <c r="G9" s="249"/>
      <c r="H9" s="252" t="s">
        <v>444</v>
      </c>
      <c r="I9" s="20"/>
      <c r="J9" s="280"/>
      <c r="K9" s="281"/>
      <c r="L9" s="281"/>
      <c r="M9" s="281"/>
      <c r="N9" s="282"/>
      <c r="O9" s="21"/>
      <c r="P9" s="18"/>
    </row>
    <row r="10" spans="1:22" s="109" customFormat="1" ht="16.5" customHeight="1" x14ac:dyDescent="0.3">
      <c r="A10" s="22"/>
      <c r="B10" s="141"/>
      <c r="C10" s="141"/>
      <c r="D10" s="141"/>
      <c r="E10" s="142"/>
      <c r="F10" s="142"/>
      <c r="G10" s="142"/>
      <c r="H10" s="142"/>
      <c r="I10" s="20"/>
      <c r="J10" s="280"/>
      <c r="K10" s="281"/>
      <c r="L10" s="281"/>
      <c r="M10" s="281"/>
      <c r="N10" s="282"/>
      <c r="O10" s="21"/>
      <c r="P10" s="18"/>
    </row>
    <row r="11" spans="1:22" s="109" customFormat="1" ht="16.5" customHeight="1" x14ac:dyDescent="0.3">
      <c r="A11" s="22"/>
      <c r="B11" s="270" t="s">
        <v>184</v>
      </c>
      <c r="C11" s="271"/>
      <c r="D11" s="271"/>
      <c r="E11" s="145">
        <f>M15</f>
        <v>0</v>
      </c>
      <c r="F11" s="146"/>
      <c r="G11" s="146"/>
      <c r="H11" s="252" t="s">
        <v>444</v>
      </c>
      <c r="I11" s="33"/>
      <c r="J11" s="283"/>
      <c r="K11" s="284"/>
      <c r="L11" s="284"/>
      <c r="M11" s="284"/>
      <c r="N11" s="285"/>
      <c r="O11" s="21"/>
      <c r="P11" s="18"/>
    </row>
    <row r="12" spans="1:22" s="109" customFormat="1" ht="16.5" customHeight="1" x14ac:dyDescent="0.3">
      <c r="A12" s="22"/>
      <c r="B12" s="13"/>
      <c r="C12" s="13"/>
      <c r="D12" s="13"/>
      <c r="E12" s="13"/>
      <c r="F12" s="13"/>
      <c r="G12" s="13"/>
      <c r="H12" s="13"/>
      <c r="I12" s="20"/>
      <c r="J12" s="148"/>
      <c r="K12" s="1"/>
      <c r="L12" s="1"/>
      <c r="M12" s="1"/>
      <c r="N12" s="1"/>
      <c r="O12" s="21"/>
      <c r="P12" s="18"/>
    </row>
    <row r="13" spans="1:22" s="112" customFormat="1" ht="16.5" customHeight="1" x14ac:dyDescent="0.3">
      <c r="A13" s="24"/>
      <c r="B13" s="272" t="s">
        <v>123</v>
      </c>
      <c r="C13" s="273"/>
      <c r="D13" s="274"/>
      <c r="E13" s="272" t="s">
        <v>237</v>
      </c>
      <c r="F13" s="273"/>
      <c r="G13" s="273"/>
      <c r="H13" s="274"/>
      <c r="I13" s="272" t="s">
        <v>95</v>
      </c>
      <c r="J13" s="273"/>
      <c r="K13" s="275" t="s">
        <v>96</v>
      </c>
      <c r="L13" s="275"/>
      <c r="M13" s="275"/>
      <c r="N13" s="275"/>
      <c r="O13" s="275"/>
      <c r="P13" s="25"/>
    </row>
    <row r="14" spans="1:22" s="113" customFormat="1" ht="81" customHeight="1" x14ac:dyDescent="0.3">
      <c r="A14" s="26"/>
      <c r="B14" s="140" t="s">
        <v>103</v>
      </c>
      <c r="C14" s="140" t="s">
        <v>97</v>
      </c>
      <c r="D14" s="140" t="s">
        <v>98</v>
      </c>
      <c r="E14" s="140" t="s">
        <v>383</v>
      </c>
      <c r="F14" s="140" t="s">
        <v>384</v>
      </c>
      <c r="G14" s="140" t="s">
        <v>385</v>
      </c>
      <c r="H14" s="140" t="s">
        <v>386</v>
      </c>
      <c r="I14" s="140" t="s">
        <v>99</v>
      </c>
      <c r="J14" s="149" t="s">
        <v>100</v>
      </c>
      <c r="K14" s="181" t="s">
        <v>101</v>
      </c>
      <c r="L14" s="181" t="s">
        <v>211</v>
      </c>
      <c r="M14" s="272" t="s">
        <v>102</v>
      </c>
      <c r="N14" s="286"/>
      <c r="O14" s="287"/>
      <c r="P14" s="27"/>
      <c r="Q14" s="113" t="s">
        <v>246</v>
      </c>
      <c r="R14" s="113" t="s">
        <v>250</v>
      </c>
      <c r="S14" s="113" t="s">
        <v>251</v>
      </c>
      <c r="T14" s="113" t="s">
        <v>252</v>
      </c>
      <c r="U14" s="113" t="s">
        <v>254</v>
      </c>
      <c r="V14" s="113" t="s">
        <v>255</v>
      </c>
    </row>
    <row r="15" spans="1:22" s="111" customFormat="1" ht="16.5" customHeight="1" x14ac:dyDescent="0.3">
      <c r="A15" s="23"/>
      <c r="B15" s="28"/>
      <c r="C15" s="132"/>
      <c r="D15" s="131"/>
      <c r="E15" s="150">
        <f>MIN(E16:E88)</f>
        <v>0</v>
      </c>
      <c r="F15" s="150">
        <f>MIN(F16:F88)</f>
        <v>0</v>
      </c>
      <c r="G15" s="150">
        <f>MAX(G16:G88)</f>
        <v>0</v>
      </c>
      <c r="H15" s="150">
        <f>MAX(H16:H88)</f>
        <v>0</v>
      </c>
      <c r="I15" s="139">
        <f>MIN(I16:I88)</f>
        <v>0</v>
      </c>
      <c r="J15" s="139">
        <f>MAX(J16:J88)</f>
        <v>0</v>
      </c>
      <c r="K15" s="114">
        <f>SUM(K16:K4993)</f>
        <v>0</v>
      </c>
      <c r="L15" s="114">
        <f>SUM(L16:L4993)</f>
        <v>0</v>
      </c>
      <c r="M15" s="288">
        <f>SUM(M16:M4993)</f>
        <v>0</v>
      </c>
      <c r="N15" s="286"/>
      <c r="O15" s="287"/>
      <c r="P15" s="18"/>
    </row>
    <row r="16" spans="1:22" s="111" customFormat="1" ht="16.5" customHeight="1" x14ac:dyDescent="0.3">
      <c r="A16" s="23"/>
      <c r="B16" s="172">
        <v>1</v>
      </c>
      <c r="C16" s="157"/>
      <c r="D16" s="158"/>
      <c r="E16" s="151"/>
      <c r="F16" s="151"/>
      <c r="G16" s="151"/>
      <c r="H16" s="151"/>
      <c r="I16" s="153"/>
      <c r="J16" s="154"/>
      <c r="K16" s="155"/>
      <c r="L16" s="155"/>
      <c r="M16" s="288">
        <f t="shared" ref="M16:M47" si="0">K16+L16</f>
        <v>0</v>
      </c>
      <c r="N16" s="286"/>
      <c r="O16" s="287"/>
      <c r="P16" s="18"/>
      <c r="R16" s="111">
        <f>IF(AND(C16&lt;&gt;"",D16=""),1,0)</f>
        <v>0</v>
      </c>
      <c r="S16" s="111">
        <f>IF(AND(C16&lt;&gt;"",COUNTBLANK(E16:H16)&gt;0),1,0)</f>
        <v>0</v>
      </c>
      <c r="T16" s="111">
        <f>IF(AND(C16&lt;&gt;"",COUNTBLANK(I16:J16)&gt;0),1,0)</f>
        <v>0</v>
      </c>
      <c r="U16" s="111">
        <f>IF(AND(C16&lt;&gt;"",K16=""),1,0)</f>
        <v>0</v>
      </c>
      <c r="V16" s="111">
        <f>IF(AND(C16&lt;&gt;"",O16&lt;0),1,0)</f>
        <v>0</v>
      </c>
    </row>
    <row r="17" spans="1:22" s="111" customFormat="1" ht="16.5" customHeight="1" x14ac:dyDescent="0.3">
      <c r="A17" s="23"/>
      <c r="B17" s="172" t="str">
        <f t="shared" ref="B17:B80" si="1">IF(C17&lt;&gt;"",B16+1,"")</f>
        <v/>
      </c>
      <c r="C17" s="157"/>
      <c r="D17" s="158"/>
      <c r="E17" s="151"/>
      <c r="F17" s="151"/>
      <c r="G17" s="152"/>
      <c r="H17" s="152"/>
      <c r="I17" s="153"/>
      <c r="J17" s="154"/>
      <c r="K17" s="155"/>
      <c r="L17" s="155"/>
      <c r="M17" s="288">
        <f t="shared" si="0"/>
        <v>0</v>
      </c>
      <c r="N17" s="286"/>
      <c r="O17" s="287"/>
      <c r="P17" s="18"/>
      <c r="R17" s="111">
        <f>IF(AND(C17&lt;&gt;"",D17=""),1,0)</f>
        <v>0</v>
      </c>
      <c r="S17" s="111">
        <f>IF(AND(C17&lt;&gt;"",COUNTBLANK(E17:H17)&gt;0),1,0)</f>
        <v>0</v>
      </c>
      <c r="T17" s="111">
        <f>IF(AND(C17&lt;&gt;"",COUNTBLANK(I17:J17)&gt;0),1,0)</f>
        <v>0</v>
      </c>
      <c r="U17" s="111">
        <f>IF(AND(C17&lt;&gt;"",K17=""),1,0)</f>
        <v>0</v>
      </c>
      <c r="V17" s="111">
        <f>IF(AND(C17&lt;&gt;"",O17&lt;0),1,0)</f>
        <v>0</v>
      </c>
    </row>
    <row r="18" spans="1:22" s="111" customFormat="1" ht="16.5" customHeight="1" x14ac:dyDescent="0.3">
      <c r="A18" s="23"/>
      <c r="B18" s="172" t="str">
        <f t="shared" si="1"/>
        <v/>
      </c>
      <c r="C18" s="157"/>
      <c r="D18" s="158"/>
      <c r="E18" s="151"/>
      <c r="F18" s="151"/>
      <c r="G18" s="152"/>
      <c r="H18" s="152"/>
      <c r="I18" s="153"/>
      <c r="J18" s="154"/>
      <c r="K18" s="155"/>
      <c r="L18" s="155"/>
      <c r="M18" s="288">
        <f t="shared" si="0"/>
        <v>0</v>
      </c>
      <c r="N18" s="286"/>
      <c r="O18" s="287"/>
      <c r="P18" s="18"/>
      <c r="R18" s="111">
        <f>IF(AND(C19&lt;&gt;"",D18=""),1,0)</f>
        <v>0</v>
      </c>
      <c r="S18" s="111">
        <f>IF(AND(C19&lt;&gt;"",COUNTBLANK(E18:H18)&gt;0),1,0)</f>
        <v>0</v>
      </c>
      <c r="T18" s="111">
        <f>IF(AND(C19&lt;&gt;"",COUNTBLANK(I18:J18)&gt;0),1,0)</f>
        <v>0</v>
      </c>
      <c r="U18" s="111">
        <f>IF(AND(C19&lt;&gt;"",K18=""),1,0)</f>
        <v>0</v>
      </c>
      <c r="V18" s="111">
        <f>IF(AND(C19&lt;&gt;"",O18&lt;0),1,0)</f>
        <v>0</v>
      </c>
    </row>
    <row r="19" spans="1:22" s="111" customFormat="1" ht="16.5" customHeight="1" x14ac:dyDescent="0.3">
      <c r="A19" s="23"/>
      <c r="B19" s="172" t="str">
        <f t="shared" si="1"/>
        <v/>
      </c>
      <c r="C19" s="157"/>
      <c r="D19" s="158"/>
      <c r="E19" s="151"/>
      <c r="F19" s="151"/>
      <c r="G19" s="152"/>
      <c r="H19" s="152"/>
      <c r="I19" s="153"/>
      <c r="J19" s="154"/>
      <c r="K19" s="155"/>
      <c r="L19" s="155"/>
      <c r="M19" s="288">
        <f t="shared" si="0"/>
        <v>0</v>
      </c>
      <c r="N19" s="286"/>
      <c r="O19" s="287"/>
      <c r="P19" s="18"/>
      <c r="R19" s="111" t="e">
        <f>IF(AND(#REF!&lt;&gt;"",D19=""),1,0)</f>
        <v>#REF!</v>
      </c>
      <c r="S19" s="111" t="e">
        <f>IF(AND(#REF!&lt;&gt;"",COUNTBLANK(E19:H19)&gt;0),1,0)</f>
        <v>#REF!</v>
      </c>
      <c r="T19" s="111" t="e">
        <f>IF(AND(#REF!&lt;&gt;"",COUNTBLANK(I19:J19)&gt;0),1,0)</f>
        <v>#REF!</v>
      </c>
      <c r="U19" s="111" t="e">
        <f>IF(AND(#REF!&lt;&gt;"",K19=""),1,0)</f>
        <v>#REF!</v>
      </c>
      <c r="V19" s="111" t="e">
        <f>IF(AND(#REF!&lt;&gt;"",O19&lt;0),1,0)</f>
        <v>#REF!</v>
      </c>
    </row>
    <row r="20" spans="1:22" s="111" customFormat="1" ht="16.5" customHeight="1" x14ac:dyDescent="0.3">
      <c r="A20" s="23"/>
      <c r="B20" s="172" t="str">
        <f t="shared" si="1"/>
        <v/>
      </c>
      <c r="C20" s="157"/>
      <c r="D20" s="158"/>
      <c r="E20" s="151"/>
      <c r="F20" s="151"/>
      <c r="G20" s="152"/>
      <c r="H20" s="152"/>
      <c r="I20" s="153"/>
      <c r="J20" s="154"/>
      <c r="K20" s="155"/>
      <c r="L20" s="155"/>
      <c r="M20" s="288">
        <f t="shared" si="0"/>
        <v>0</v>
      </c>
      <c r="N20" s="286"/>
      <c r="O20" s="287"/>
      <c r="P20" s="18"/>
      <c r="R20" s="111">
        <f t="shared" ref="R20:R51" si="2">IF(AND(C20&lt;&gt;"",D20=""),1,0)</f>
        <v>0</v>
      </c>
      <c r="S20" s="111">
        <f t="shared" ref="S20:S51" si="3">IF(AND(C20&lt;&gt;"",COUNTBLANK(E20:H20)&gt;0),1,0)</f>
        <v>0</v>
      </c>
      <c r="T20" s="111">
        <f t="shared" ref="T20:T51" si="4">IF(AND(C20&lt;&gt;"",COUNTBLANK(I20:J20)&gt;0),1,0)</f>
        <v>0</v>
      </c>
      <c r="U20" s="111">
        <f t="shared" ref="U20:U51" si="5">IF(AND(C20&lt;&gt;"",K20=""),1,0)</f>
        <v>0</v>
      </c>
      <c r="V20" s="111">
        <f t="shared" ref="V20:V51" si="6">IF(AND(C20&lt;&gt;"",O20&lt;0),1,0)</f>
        <v>0</v>
      </c>
    </row>
    <row r="21" spans="1:22" s="111" customFormat="1" ht="16.5" customHeight="1" x14ac:dyDescent="0.3">
      <c r="A21" s="23"/>
      <c r="B21" s="172" t="str">
        <f t="shared" si="1"/>
        <v/>
      </c>
      <c r="C21" s="157"/>
      <c r="D21" s="158"/>
      <c r="E21" s="151"/>
      <c r="F21" s="151"/>
      <c r="G21" s="152"/>
      <c r="H21" s="152"/>
      <c r="I21" s="153"/>
      <c r="J21" s="154"/>
      <c r="K21" s="155"/>
      <c r="L21" s="155"/>
      <c r="M21" s="288">
        <f t="shared" si="0"/>
        <v>0</v>
      </c>
      <c r="N21" s="286"/>
      <c r="O21" s="287"/>
      <c r="P21" s="18"/>
      <c r="R21" s="111">
        <f t="shared" si="2"/>
        <v>0</v>
      </c>
      <c r="S21" s="111">
        <f t="shared" si="3"/>
        <v>0</v>
      </c>
      <c r="T21" s="111">
        <f t="shared" si="4"/>
        <v>0</v>
      </c>
      <c r="U21" s="111">
        <f t="shared" si="5"/>
        <v>0</v>
      </c>
      <c r="V21" s="111">
        <f t="shared" si="6"/>
        <v>0</v>
      </c>
    </row>
    <row r="22" spans="1:22" s="111" customFormat="1" ht="16.5" customHeight="1" x14ac:dyDescent="0.3">
      <c r="A22" s="23"/>
      <c r="B22" s="172" t="str">
        <f t="shared" si="1"/>
        <v/>
      </c>
      <c r="C22" s="157"/>
      <c r="D22" s="158"/>
      <c r="E22" s="151"/>
      <c r="F22" s="151"/>
      <c r="G22" s="152"/>
      <c r="H22" s="152"/>
      <c r="I22" s="153"/>
      <c r="J22" s="154"/>
      <c r="K22" s="155"/>
      <c r="L22" s="155"/>
      <c r="M22" s="288">
        <f t="shared" si="0"/>
        <v>0</v>
      </c>
      <c r="N22" s="286"/>
      <c r="O22" s="287"/>
      <c r="P22" s="18"/>
      <c r="R22" s="111">
        <f t="shared" si="2"/>
        <v>0</v>
      </c>
      <c r="S22" s="111">
        <f t="shared" si="3"/>
        <v>0</v>
      </c>
      <c r="T22" s="111">
        <f t="shared" si="4"/>
        <v>0</v>
      </c>
      <c r="U22" s="111">
        <f t="shared" si="5"/>
        <v>0</v>
      </c>
      <c r="V22" s="111">
        <f t="shared" si="6"/>
        <v>0</v>
      </c>
    </row>
    <row r="23" spans="1:22" s="111" customFormat="1" ht="16.5" customHeight="1" x14ac:dyDescent="0.3">
      <c r="A23" s="23"/>
      <c r="B23" s="172" t="str">
        <f t="shared" si="1"/>
        <v/>
      </c>
      <c r="C23" s="157"/>
      <c r="D23" s="158"/>
      <c r="E23" s="151"/>
      <c r="F23" s="151"/>
      <c r="G23" s="152"/>
      <c r="H23" s="152"/>
      <c r="I23" s="153"/>
      <c r="J23" s="154"/>
      <c r="K23" s="155"/>
      <c r="L23" s="155"/>
      <c r="M23" s="288">
        <f t="shared" si="0"/>
        <v>0</v>
      </c>
      <c r="N23" s="286"/>
      <c r="O23" s="287"/>
      <c r="P23" s="18"/>
      <c r="R23" s="111">
        <f t="shared" si="2"/>
        <v>0</v>
      </c>
      <c r="S23" s="111">
        <f t="shared" si="3"/>
        <v>0</v>
      </c>
      <c r="T23" s="111">
        <f t="shared" si="4"/>
        <v>0</v>
      </c>
      <c r="U23" s="111">
        <f t="shared" si="5"/>
        <v>0</v>
      </c>
      <c r="V23" s="111">
        <f t="shared" si="6"/>
        <v>0</v>
      </c>
    </row>
    <row r="24" spans="1:22" s="111" customFormat="1" ht="16.5" customHeight="1" x14ac:dyDescent="0.3">
      <c r="A24" s="23"/>
      <c r="B24" s="172" t="str">
        <f t="shared" si="1"/>
        <v/>
      </c>
      <c r="C24" s="157"/>
      <c r="D24" s="158"/>
      <c r="E24" s="151"/>
      <c r="F24" s="151"/>
      <c r="G24" s="152"/>
      <c r="H24" s="152"/>
      <c r="I24" s="153"/>
      <c r="J24" s="154"/>
      <c r="K24" s="155"/>
      <c r="L24" s="155"/>
      <c r="M24" s="288">
        <f t="shared" si="0"/>
        <v>0</v>
      </c>
      <c r="N24" s="286"/>
      <c r="O24" s="287"/>
      <c r="P24" s="18"/>
      <c r="R24" s="111">
        <f t="shared" si="2"/>
        <v>0</v>
      </c>
      <c r="S24" s="111">
        <f t="shared" si="3"/>
        <v>0</v>
      </c>
      <c r="T24" s="111">
        <f t="shared" si="4"/>
        <v>0</v>
      </c>
      <c r="U24" s="111">
        <f t="shared" si="5"/>
        <v>0</v>
      </c>
      <c r="V24" s="111">
        <f t="shared" si="6"/>
        <v>0</v>
      </c>
    </row>
    <row r="25" spans="1:22" s="111" customFormat="1" ht="16.5" customHeight="1" x14ac:dyDescent="0.3">
      <c r="A25" s="23"/>
      <c r="B25" s="172" t="str">
        <f t="shared" si="1"/>
        <v/>
      </c>
      <c r="C25" s="157"/>
      <c r="D25" s="158"/>
      <c r="E25" s="151"/>
      <c r="F25" s="151"/>
      <c r="G25" s="152"/>
      <c r="H25" s="152"/>
      <c r="I25" s="153"/>
      <c r="J25" s="154"/>
      <c r="K25" s="155"/>
      <c r="L25" s="155"/>
      <c r="M25" s="288">
        <f t="shared" si="0"/>
        <v>0</v>
      </c>
      <c r="N25" s="286"/>
      <c r="O25" s="287"/>
      <c r="P25" s="18"/>
      <c r="R25" s="111">
        <f t="shared" si="2"/>
        <v>0</v>
      </c>
      <c r="S25" s="111">
        <f t="shared" si="3"/>
        <v>0</v>
      </c>
      <c r="T25" s="111">
        <f t="shared" si="4"/>
        <v>0</v>
      </c>
      <c r="U25" s="111">
        <f t="shared" si="5"/>
        <v>0</v>
      </c>
      <c r="V25" s="111">
        <f t="shared" si="6"/>
        <v>0</v>
      </c>
    </row>
    <row r="26" spans="1:22" s="111" customFormat="1" ht="16.5" customHeight="1" x14ac:dyDescent="0.3">
      <c r="A26" s="23"/>
      <c r="B26" s="172" t="str">
        <f t="shared" si="1"/>
        <v/>
      </c>
      <c r="C26" s="157"/>
      <c r="D26" s="158"/>
      <c r="E26" s="151"/>
      <c r="F26" s="151"/>
      <c r="G26" s="152"/>
      <c r="H26" s="152"/>
      <c r="I26" s="153"/>
      <c r="J26" s="154"/>
      <c r="K26" s="155"/>
      <c r="L26" s="155"/>
      <c r="M26" s="288">
        <f t="shared" si="0"/>
        <v>0</v>
      </c>
      <c r="N26" s="286"/>
      <c r="O26" s="287"/>
      <c r="P26" s="18"/>
      <c r="R26" s="111">
        <f t="shared" si="2"/>
        <v>0</v>
      </c>
      <c r="S26" s="111">
        <f t="shared" si="3"/>
        <v>0</v>
      </c>
      <c r="T26" s="111">
        <f t="shared" si="4"/>
        <v>0</v>
      </c>
      <c r="U26" s="111">
        <f t="shared" si="5"/>
        <v>0</v>
      </c>
      <c r="V26" s="111">
        <f t="shared" si="6"/>
        <v>0</v>
      </c>
    </row>
    <row r="27" spans="1:22" s="111" customFormat="1" ht="16.5" customHeight="1" x14ac:dyDescent="0.3">
      <c r="A27" s="23"/>
      <c r="B27" s="172" t="str">
        <f t="shared" si="1"/>
        <v/>
      </c>
      <c r="C27" s="157"/>
      <c r="D27" s="158"/>
      <c r="E27" s="151"/>
      <c r="F27" s="151"/>
      <c r="G27" s="152"/>
      <c r="H27" s="152"/>
      <c r="I27" s="153"/>
      <c r="J27" s="154"/>
      <c r="K27" s="155"/>
      <c r="L27" s="155"/>
      <c r="M27" s="288">
        <f t="shared" si="0"/>
        <v>0</v>
      </c>
      <c r="N27" s="286"/>
      <c r="O27" s="287"/>
      <c r="P27" s="18"/>
      <c r="R27" s="111">
        <f t="shared" si="2"/>
        <v>0</v>
      </c>
      <c r="S27" s="111">
        <f t="shared" si="3"/>
        <v>0</v>
      </c>
      <c r="T27" s="111">
        <f t="shared" si="4"/>
        <v>0</v>
      </c>
      <c r="U27" s="111">
        <f t="shared" si="5"/>
        <v>0</v>
      </c>
      <c r="V27" s="111">
        <f t="shared" si="6"/>
        <v>0</v>
      </c>
    </row>
    <row r="28" spans="1:22" s="111" customFormat="1" ht="16.5" customHeight="1" x14ac:dyDescent="0.3">
      <c r="A28" s="23"/>
      <c r="B28" s="172" t="str">
        <f t="shared" si="1"/>
        <v/>
      </c>
      <c r="C28" s="157"/>
      <c r="D28" s="158"/>
      <c r="E28" s="151"/>
      <c r="F28" s="151"/>
      <c r="G28" s="152"/>
      <c r="H28" s="152"/>
      <c r="I28" s="153"/>
      <c r="J28" s="154"/>
      <c r="K28" s="155"/>
      <c r="L28" s="155"/>
      <c r="M28" s="288">
        <f t="shared" si="0"/>
        <v>0</v>
      </c>
      <c r="N28" s="286"/>
      <c r="O28" s="287"/>
      <c r="P28" s="18"/>
      <c r="R28" s="111">
        <f t="shared" si="2"/>
        <v>0</v>
      </c>
      <c r="S28" s="111">
        <f t="shared" si="3"/>
        <v>0</v>
      </c>
      <c r="T28" s="111">
        <f t="shared" si="4"/>
        <v>0</v>
      </c>
      <c r="U28" s="111">
        <f t="shared" si="5"/>
        <v>0</v>
      </c>
      <c r="V28" s="111">
        <f t="shared" si="6"/>
        <v>0</v>
      </c>
    </row>
    <row r="29" spans="1:22" s="111" customFormat="1" ht="16.5" customHeight="1" x14ac:dyDescent="0.3">
      <c r="A29" s="23"/>
      <c r="B29" s="172" t="str">
        <f t="shared" si="1"/>
        <v/>
      </c>
      <c r="C29" s="157"/>
      <c r="D29" s="158"/>
      <c r="E29" s="151"/>
      <c r="F29" s="151"/>
      <c r="G29" s="152"/>
      <c r="H29" s="152"/>
      <c r="I29" s="153"/>
      <c r="J29" s="154"/>
      <c r="K29" s="155"/>
      <c r="L29" s="155"/>
      <c r="M29" s="288">
        <f t="shared" si="0"/>
        <v>0</v>
      </c>
      <c r="N29" s="286"/>
      <c r="O29" s="287"/>
      <c r="P29" s="18"/>
      <c r="R29" s="111">
        <f t="shared" si="2"/>
        <v>0</v>
      </c>
      <c r="S29" s="111">
        <f t="shared" si="3"/>
        <v>0</v>
      </c>
      <c r="T29" s="111">
        <f t="shared" si="4"/>
        <v>0</v>
      </c>
      <c r="U29" s="111">
        <f t="shared" si="5"/>
        <v>0</v>
      </c>
      <c r="V29" s="111">
        <f t="shared" si="6"/>
        <v>0</v>
      </c>
    </row>
    <row r="30" spans="1:22" s="111" customFormat="1" ht="16.5" customHeight="1" x14ac:dyDescent="0.3">
      <c r="A30" s="23"/>
      <c r="B30" s="172" t="str">
        <f t="shared" si="1"/>
        <v/>
      </c>
      <c r="C30" s="157"/>
      <c r="D30" s="158"/>
      <c r="E30" s="151"/>
      <c r="F30" s="151"/>
      <c r="G30" s="152"/>
      <c r="H30" s="152"/>
      <c r="I30" s="153"/>
      <c r="J30" s="154"/>
      <c r="K30" s="155"/>
      <c r="L30" s="155"/>
      <c r="M30" s="288">
        <f t="shared" si="0"/>
        <v>0</v>
      </c>
      <c r="N30" s="286"/>
      <c r="O30" s="287"/>
      <c r="P30" s="18"/>
      <c r="R30" s="111">
        <f t="shared" si="2"/>
        <v>0</v>
      </c>
      <c r="S30" s="111">
        <f t="shared" si="3"/>
        <v>0</v>
      </c>
      <c r="T30" s="111">
        <f t="shared" si="4"/>
        <v>0</v>
      </c>
      <c r="U30" s="111">
        <f t="shared" si="5"/>
        <v>0</v>
      </c>
      <c r="V30" s="111">
        <f t="shared" si="6"/>
        <v>0</v>
      </c>
    </row>
    <row r="31" spans="1:22" s="111" customFormat="1" ht="16.5" customHeight="1" x14ac:dyDescent="0.3">
      <c r="A31" s="23"/>
      <c r="B31" s="172" t="str">
        <f t="shared" si="1"/>
        <v/>
      </c>
      <c r="C31" s="157"/>
      <c r="D31" s="158"/>
      <c r="E31" s="151"/>
      <c r="F31" s="151"/>
      <c r="G31" s="152"/>
      <c r="H31" s="152"/>
      <c r="I31" s="153"/>
      <c r="J31" s="154"/>
      <c r="K31" s="155"/>
      <c r="L31" s="155"/>
      <c r="M31" s="288">
        <f t="shared" si="0"/>
        <v>0</v>
      </c>
      <c r="N31" s="286"/>
      <c r="O31" s="287"/>
      <c r="P31" s="18"/>
      <c r="R31" s="111">
        <f t="shared" si="2"/>
        <v>0</v>
      </c>
      <c r="S31" s="111">
        <f t="shared" si="3"/>
        <v>0</v>
      </c>
      <c r="T31" s="111">
        <f t="shared" si="4"/>
        <v>0</v>
      </c>
      <c r="U31" s="111">
        <f t="shared" si="5"/>
        <v>0</v>
      </c>
      <c r="V31" s="111">
        <f t="shared" si="6"/>
        <v>0</v>
      </c>
    </row>
    <row r="32" spans="1:22" s="111" customFormat="1" ht="16.5" customHeight="1" x14ac:dyDescent="0.3">
      <c r="A32" s="23"/>
      <c r="B32" s="172" t="str">
        <f t="shared" si="1"/>
        <v/>
      </c>
      <c r="C32" s="157"/>
      <c r="D32" s="158"/>
      <c r="E32" s="151"/>
      <c r="F32" s="151"/>
      <c r="G32" s="152"/>
      <c r="H32" s="152"/>
      <c r="I32" s="153"/>
      <c r="J32" s="154"/>
      <c r="K32" s="155"/>
      <c r="L32" s="155"/>
      <c r="M32" s="288">
        <f t="shared" si="0"/>
        <v>0</v>
      </c>
      <c r="N32" s="286"/>
      <c r="O32" s="287"/>
      <c r="P32" s="18"/>
      <c r="R32" s="111">
        <f t="shared" si="2"/>
        <v>0</v>
      </c>
      <c r="S32" s="111">
        <f t="shared" si="3"/>
        <v>0</v>
      </c>
      <c r="T32" s="111">
        <f t="shared" si="4"/>
        <v>0</v>
      </c>
      <c r="U32" s="111">
        <f t="shared" si="5"/>
        <v>0</v>
      </c>
      <c r="V32" s="111">
        <f t="shared" si="6"/>
        <v>0</v>
      </c>
    </row>
    <row r="33" spans="1:22" s="111" customFormat="1" ht="16.5" customHeight="1" x14ac:dyDescent="0.3">
      <c r="A33" s="23"/>
      <c r="B33" s="172" t="str">
        <f t="shared" si="1"/>
        <v/>
      </c>
      <c r="C33" s="157"/>
      <c r="D33" s="158"/>
      <c r="E33" s="151"/>
      <c r="F33" s="151"/>
      <c r="G33" s="152"/>
      <c r="H33" s="152"/>
      <c r="I33" s="153"/>
      <c r="J33" s="154"/>
      <c r="K33" s="155"/>
      <c r="L33" s="155"/>
      <c r="M33" s="288">
        <f t="shared" si="0"/>
        <v>0</v>
      </c>
      <c r="N33" s="286"/>
      <c r="O33" s="287"/>
      <c r="P33" s="18"/>
      <c r="R33" s="111">
        <f t="shared" si="2"/>
        <v>0</v>
      </c>
      <c r="S33" s="111">
        <f t="shared" si="3"/>
        <v>0</v>
      </c>
      <c r="T33" s="111">
        <f t="shared" si="4"/>
        <v>0</v>
      </c>
      <c r="U33" s="111">
        <f t="shared" si="5"/>
        <v>0</v>
      </c>
      <c r="V33" s="111">
        <f t="shared" si="6"/>
        <v>0</v>
      </c>
    </row>
    <row r="34" spans="1:22" s="111" customFormat="1" ht="16.5" customHeight="1" x14ac:dyDescent="0.3">
      <c r="A34" s="23"/>
      <c r="B34" s="172" t="str">
        <f t="shared" si="1"/>
        <v/>
      </c>
      <c r="C34" s="157"/>
      <c r="D34" s="158"/>
      <c r="E34" s="151"/>
      <c r="F34" s="151"/>
      <c r="G34" s="152"/>
      <c r="H34" s="152"/>
      <c r="I34" s="153"/>
      <c r="J34" s="154"/>
      <c r="K34" s="155"/>
      <c r="L34" s="155"/>
      <c r="M34" s="288">
        <f t="shared" si="0"/>
        <v>0</v>
      </c>
      <c r="N34" s="286"/>
      <c r="O34" s="287"/>
      <c r="P34" s="18"/>
      <c r="R34" s="111">
        <f t="shared" si="2"/>
        <v>0</v>
      </c>
      <c r="S34" s="111">
        <f t="shared" si="3"/>
        <v>0</v>
      </c>
      <c r="T34" s="111">
        <f t="shared" si="4"/>
        <v>0</v>
      </c>
      <c r="U34" s="111">
        <f t="shared" si="5"/>
        <v>0</v>
      </c>
      <c r="V34" s="111">
        <f t="shared" si="6"/>
        <v>0</v>
      </c>
    </row>
    <row r="35" spans="1:22" s="111" customFormat="1" ht="16.5" customHeight="1" x14ac:dyDescent="0.3">
      <c r="A35" s="23"/>
      <c r="B35" s="172" t="str">
        <f t="shared" si="1"/>
        <v/>
      </c>
      <c r="C35" s="157"/>
      <c r="D35" s="158"/>
      <c r="E35" s="151"/>
      <c r="F35" s="151"/>
      <c r="G35" s="152"/>
      <c r="H35" s="152"/>
      <c r="I35" s="153"/>
      <c r="J35" s="154"/>
      <c r="K35" s="155"/>
      <c r="L35" s="155"/>
      <c r="M35" s="288">
        <f t="shared" si="0"/>
        <v>0</v>
      </c>
      <c r="N35" s="286"/>
      <c r="O35" s="287"/>
      <c r="P35" s="18"/>
      <c r="R35" s="111">
        <f t="shared" si="2"/>
        <v>0</v>
      </c>
      <c r="S35" s="111">
        <f t="shared" si="3"/>
        <v>0</v>
      </c>
      <c r="T35" s="111">
        <f t="shared" si="4"/>
        <v>0</v>
      </c>
      <c r="U35" s="111">
        <f t="shared" si="5"/>
        <v>0</v>
      </c>
      <c r="V35" s="111">
        <f t="shared" si="6"/>
        <v>0</v>
      </c>
    </row>
    <row r="36" spans="1:22" s="111" customFormat="1" ht="16.5" customHeight="1" x14ac:dyDescent="0.3">
      <c r="A36" s="23"/>
      <c r="B36" s="172" t="str">
        <f t="shared" si="1"/>
        <v/>
      </c>
      <c r="C36" s="157"/>
      <c r="D36" s="158"/>
      <c r="E36" s="151"/>
      <c r="F36" s="151"/>
      <c r="G36" s="152"/>
      <c r="H36" s="152"/>
      <c r="I36" s="153"/>
      <c r="J36" s="154"/>
      <c r="K36" s="155"/>
      <c r="L36" s="155"/>
      <c r="M36" s="288">
        <f t="shared" si="0"/>
        <v>0</v>
      </c>
      <c r="N36" s="286"/>
      <c r="O36" s="287"/>
      <c r="P36" s="18"/>
      <c r="R36" s="111">
        <f t="shared" si="2"/>
        <v>0</v>
      </c>
      <c r="S36" s="111">
        <f t="shared" si="3"/>
        <v>0</v>
      </c>
      <c r="T36" s="111">
        <f t="shared" si="4"/>
        <v>0</v>
      </c>
      <c r="U36" s="111">
        <f t="shared" si="5"/>
        <v>0</v>
      </c>
      <c r="V36" s="111">
        <f t="shared" si="6"/>
        <v>0</v>
      </c>
    </row>
    <row r="37" spans="1:22" s="111" customFormat="1" ht="16.5" customHeight="1" x14ac:dyDescent="0.3">
      <c r="A37" s="23"/>
      <c r="B37" s="172" t="str">
        <f t="shared" si="1"/>
        <v/>
      </c>
      <c r="C37" s="157"/>
      <c r="D37" s="158"/>
      <c r="E37" s="151"/>
      <c r="F37" s="151"/>
      <c r="G37" s="152"/>
      <c r="H37" s="152"/>
      <c r="I37" s="153"/>
      <c r="J37" s="154"/>
      <c r="K37" s="155"/>
      <c r="L37" s="155"/>
      <c r="M37" s="288">
        <f t="shared" si="0"/>
        <v>0</v>
      </c>
      <c r="N37" s="286"/>
      <c r="O37" s="287"/>
      <c r="P37" s="18"/>
      <c r="R37" s="111">
        <f t="shared" si="2"/>
        <v>0</v>
      </c>
      <c r="S37" s="111">
        <f t="shared" si="3"/>
        <v>0</v>
      </c>
      <c r="T37" s="111">
        <f t="shared" si="4"/>
        <v>0</v>
      </c>
      <c r="U37" s="111">
        <f t="shared" si="5"/>
        <v>0</v>
      </c>
      <c r="V37" s="111">
        <f t="shared" si="6"/>
        <v>0</v>
      </c>
    </row>
    <row r="38" spans="1:22" s="111" customFormat="1" ht="16.5" customHeight="1" x14ac:dyDescent="0.3">
      <c r="A38" s="23"/>
      <c r="B38" s="172" t="str">
        <f t="shared" si="1"/>
        <v/>
      </c>
      <c r="C38" s="157"/>
      <c r="D38" s="158"/>
      <c r="E38" s="151"/>
      <c r="F38" s="151"/>
      <c r="G38" s="152"/>
      <c r="H38" s="152"/>
      <c r="I38" s="153"/>
      <c r="J38" s="154"/>
      <c r="K38" s="155"/>
      <c r="L38" s="155"/>
      <c r="M38" s="288">
        <f t="shared" si="0"/>
        <v>0</v>
      </c>
      <c r="N38" s="286"/>
      <c r="O38" s="287"/>
      <c r="P38" s="18"/>
      <c r="R38" s="111">
        <f t="shared" si="2"/>
        <v>0</v>
      </c>
      <c r="S38" s="111">
        <f t="shared" si="3"/>
        <v>0</v>
      </c>
      <c r="T38" s="111">
        <f t="shared" si="4"/>
        <v>0</v>
      </c>
      <c r="U38" s="111">
        <f t="shared" si="5"/>
        <v>0</v>
      </c>
      <c r="V38" s="111">
        <f t="shared" si="6"/>
        <v>0</v>
      </c>
    </row>
    <row r="39" spans="1:22" s="111" customFormat="1" ht="16.5" customHeight="1" x14ac:dyDescent="0.3">
      <c r="A39" s="23"/>
      <c r="B39" s="172" t="str">
        <f t="shared" si="1"/>
        <v/>
      </c>
      <c r="C39" s="157"/>
      <c r="D39" s="158"/>
      <c r="E39" s="151"/>
      <c r="F39" s="151"/>
      <c r="G39" s="152"/>
      <c r="H39" s="152"/>
      <c r="I39" s="153"/>
      <c r="J39" s="154"/>
      <c r="K39" s="155"/>
      <c r="L39" s="155"/>
      <c r="M39" s="288">
        <f t="shared" si="0"/>
        <v>0</v>
      </c>
      <c r="N39" s="286"/>
      <c r="O39" s="287"/>
      <c r="P39" s="18"/>
      <c r="R39" s="111">
        <f t="shared" si="2"/>
        <v>0</v>
      </c>
      <c r="S39" s="111">
        <f t="shared" si="3"/>
        <v>0</v>
      </c>
      <c r="T39" s="111">
        <f t="shared" si="4"/>
        <v>0</v>
      </c>
      <c r="U39" s="111">
        <f t="shared" si="5"/>
        <v>0</v>
      </c>
      <c r="V39" s="111">
        <f t="shared" si="6"/>
        <v>0</v>
      </c>
    </row>
    <row r="40" spans="1:22" s="111" customFormat="1" ht="16.5" customHeight="1" x14ac:dyDescent="0.3">
      <c r="A40" s="23"/>
      <c r="B40" s="172" t="str">
        <f t="shared" si="1"/>
        <v/>
      </c>
      <c r="C40" s="157"/>
      <c r="D40" s="158"/>
      <c r="E40" s="151"/>
      <c r="F40" s="151"/>
      <c r="G40" s="152"/>
      <c r="H40" s="152"/>
      <c r="I40" s="153"/>
      <c r="J40" s="154"/>
      <c r="K40" s="155"/>
      <c r="L40" s="155"/>
      <c r="M40" s="288">
        <f t="shared" si="0"/>
        <v>0</v>
      </c>
      <c r="N40" s="286"/>
      <c r="O40" s="287"/>
      <c r="P40" s="18"/>
      <c r="R40" s="111">
        <f t="shared" si="2"/>
        <v>0</v>
      </c>
      <c r="S40" s="111">
        <f t="shared" si="3"/>
        <v>0</v>
      </c>
      <c r="T40" s="111">
        <f t="shared" si="4"/>
        <v>0</v>
      </c>
      <c r="U40" s="111">
        <f t="shared" si="5"/>
        <v>0</v>
      </c>
      <c r="V40" s="111">
        <f t="shared" si="6"/>
        <v>0</v>
      </c>
    </row>
    <row r="41" spans="1:22" s="111" customFormat="1" ht="16.5" customHeight="1" x14ac:dyDescent="0.3">
      <c r="A41" s="23"/>
      <c r="B41" s="172" t="str">
        <f t="shared" si="1"/>
        <v/>
      </c>
      <c r="C41" s="157"/>
      <c r="D41" s="158"/>
      <c r="E41" s="151"/>
      <c r="F41" s="151"/>
      <c r="G41" s="152"/>
      <c r="H41" s="152"/>
      <c r="I41" s="153"/>
      <c r="J41" s="154"/>
      <c r="K41" s="155"/>
      <c r="L41" s="155"/>
      <c r="M41" s="288">
        <f t="shared" si="0"/>
        <v>0</v>
      </c>
      <c r="N41" s="286"/>
      <c r="O41" s="287"/>
      <c r="P41" s="18"/>
      <c r="R41" s="111">
        <f t="shared" si="2"/>
        <v>0</v>
      </c>
      <c r="S41" s="111">
        <f t="shared" si="3"/>
        <v>0</v>
      </c>
      <c r="T41" s="111">
        <f t="shared" si="4"/>
        <v>0</v>
      </c>
      <c r="U41" s="111">
        <f t="shared" si="5"/>
        <v>0</v>
      </c>
      <c r="V41" s="111">
        <f t="shared" si="6"/>
        <v>0</v>
      </c>
    </row>
    <row r="42" spans="1:22" s="111" customFormat="1" ht="16.5" customHeight="1" x14ac:dyDescent="0.3">
      <c r="A42" s="23"/>
      <c r="B42" s="172" t="str">
        <f t="shared" si="1"/>
        <v/>
      </c>
      <c r="C42" s="157"/>
      <c r="D42" s="158"/>
      <c r="E42" s="151"/>
      <c r="F42" s="151"/>
      <c r="G42" s="152"/>
      <c r="H42" s="152"/>
      <c r="I42" s="153"/>
      <c r="J42" s="154"/>
      <c r="K42" s="155"/>
      <c r="L42" s="155"/>
      <c r="M42" s="288">
        <f t="shared" si="0"/>
        <v>0</v>
      </c>
      <c r="N42" s="286"/>
      <c r="O42" s="287"/>
      <c r="P42" s="18"/>
      <c r="R42" s="111">
        <f t="shared" si="2"/>
        <v>0</v>
      </c>
      <c r="S42" s="111">
        <f t="shared" si="3"/>
        <v>0</v>
      </c>
      <c r="T42" s="111">
        <f t="shared" si="4"/>
        <v>0</v>
      </c>
      <c r="U42" s="111">
        <f t="shared" si="5"/>
        <v>0</v>
      </c>
      <c r="V42" s="111">
        <f t="shared" si="6"/>
        <v>0</v>
      </c>
    </row>
    <row r="43" spans="1:22" s="111" customFormat="1" ht="16.5" customHeight="1" x14ac:dyDescent="0.3">
      <c r="A43" s="23"/>
      <c r="B43" s="172" t="str">
        <f t="shared" si="1"/>
        <v/>
      </c>
      <c r="C43" s="157"/>
      <c r="D43" s="158"/>
      <c r="E43" s="151"/>
      <c r="F43" s="151"/>
      <c r="G43" s="152"/>
      <c r="H43" s="152"/>
      <c r="I43" s="153"/>
      <c r="J43" s="154"/>
      <c r="K43" s="155"/>
      <c r="L43" s="155"/>
      <c r="M43" s="288">
        <f t="shared" si="0"/>
        <v>0</v>
      </c>
      <c r="N43" s="286"/>
      <c r="O43" s="287"/>
      <c r="P43" s="18"/>
      <c r="R43" s="111">
        <f t="shared" si="2"/>
        <v>0</v>
      </c>
      <c r="S43" s="111">
        <f t="shared" si="3"/>
        <v>0</v>
      </c>
      <c r="T43" s="111">
        <f t="shared" si="4"/>
        <v>0</v>
      </c>
      <c r="U43" s="111">
        <f t="shared" si="5"/>
        <v>0</v>
      </c>
      <c r="V43" s="111">
        <f t="shared" si="6"/>
        <v>0</v>
      </c>
    </row>
    <row r="44" spans="1:22" s="111" customFormat="1" ht="16.5" customHeight="1" x14ac:dyDescent="0.3">
      <c r="A44" s="23"/>
      <c r="B44" s="172" t="str">
        <f t="shared" si="1"/>
        <v/>
      </c>
      <c r="C44" s="157"/>
      <c r="D44" s="158"/>
      <c r="E44" s="151"/>
      <c r="F44" s="151"/>
      <c r="G44" s="151"/>
      <c r="H44" s="152"/>
      <c r="I44" s="153"/>
      <c r="J44" s="154"/>
      <c r="K44" s="155"/>
      <c r="L44" s="155"/>
      <c r="M44" s="288">
        <f t="shared" si="0"/>
        <v>0</v>
      </c>
      <c r="N44" s="286"/>
      <c r="O44" s="287"/>
      <c r="P44" s="18"/>
      <c r="R44" s="111">
        <f t="shared" si="2"/>
        <v>0</v>
      </c>
      <c r="S44" s="111">
        <f t="shared" si="3"/>
        <v>0</v>
      </c>
      <c r="T44" s="111">
        <f t="shared" si="4"/>
        <v>0</v>
      </c>
      <c r="U44" s="111">
        <f t="shared" si="5"/>
        <v>0</v>
      </c>
      <c r="V44" s="111">
        <f t="shared" si="6"/>
        <v>0</v>
      </c>
    </row>
    <row r="45" spans="1:22" s="111" customFormat="1" ht="16.5" customHeight="1" x14ac:dyDescent="0.3">
      <c r="A45" s="23"/>
      <c r="B45" s="172" t="str">
        <f t="shared" si="1"/>
        <v/>
      </c>
      <c r="C45" s="157"/>
      <c r="D45" s="158"/>
      <c r="E45" s="151"/>
      <c r="F45" s="151"/>
      <c r="G45" s="151"/>
      <c r="H45" s="152"/>
      <c r="I45" s="153"/>
      <c r="J45" s="154"/>
      <c r="K45" s="155"/>
      <c r="L45" s="155"/>
      <c r="M45" s="288">
        <f t="shared" si="0"/>
        <v>0</v>
      </c>
      <c r="N45" s="286"/>
      <c r="O45" s="287"/>
      <c r="P45" s="18"/>
      <c r="R45" s="111">
        <f t="shared" si="2"/>
        <v>0</v>
      </c>
      <c r="S45" s="111">
        <f t="shared" si="3"/>
        <v>0</v>
      </c>
      <c r="T45" s="111">
        <f t="shared" si="4"/>
        <v>0</v>
      </c>
      <c r="U45" s="111">
        <f t="shared" si="5"/>
        <v>0</v>
      </c>
      <c r="V45" s="111">
        <f t="shared" si="6"/>
        <v>0</v>
      </c>
    </row>
    <row r="46" spans="1:22" s="111" customFormat="1" ht="16.5" customHeight="1" x14ac:dyDescent="0.3">
      <c r="A46" s="23"/>
      <c r="B46" s="172" t="str">
        <f t="shared" si="1"/>
        <v/>
      </c>
      <c r="C46" s="157"/>
      <c r="D46" s="158"/>
      <c r="E46" s="151"/>
      <c r="F46" s="151"/>
      <c r="G46" s="151"/>
      <c r="H46" s="152"/>
      <c r="I46" s="153"/>
      <c r="J46" s="154"/>
      <c r="K46" s="155"/>
      <c r="L46" s="155"/>
      <c r="M46" s="288">
        <f t="shared" si="0"/>
        <v>0</v>
      </c>
      <c r="N46" s="286"/>
      <c r="O46" s="287"/>
      <c r="P46" s="18"/>
      <c r="R46" s="111">
        <f t="shared" si="2"/>
        <v>0</v>
      </c>
      <c r="S46" s="111">
        <f t="shared" si="3"/>
        <v>0</v>
      </c>
      <c r="T46" s="111">
        <f t="shared" si="4"/>
        <v>0</v>
      </c>
      <c r="U46" s="111">
        <f t="shared" si="5"/>
        <v>0</v>
      </c>
      <c r="V46" s="111">
        <f t="shared" si="6"/>
        <v>0</v>
      </c>
    </row>
    <row r="47" spans="1:22" s="111" customFormat="1" ht="16.5" customHeight="1" x14ac:dyDescent="0.3">
      <c r="A47" s="23"/>
      <c r="B47" s="172" t="str">
        <f t="shared" si="1"/>
        <v/>
      </c>
      <c r="C47" s="157"/>
      <c r="D47" s="158"/>
      <c r="E47" s="151"/>
      <c r="F47" s="151"/>
      <c r="G47" s="151"/>
      <c r="H47" s="152"/>
      <c r="I47" s="153"/>
      <c r="J47" s="154"/>
      <c r="K47" s="155"/>
      <c r="L47" s="155"/>
      <c r="M47" s="288">
        <f t="shared" si="0"/>
        <v>0</v>
      </c>
      <c r="N47" s="286"/>
      <c r="O47" s="287"/>
      <c r="P47" s="18"/>
      <c r="R47" s="111">
        <f t="shared" si="2"/>
        <v>0</v>
      </c>
      <c r="S47" s="111">
        <f t="shared" si="3"/>
        <v>0</v>
      </c>
      <c r="T47" s="111">
        <f t="shared" si="4"/>
        <v>0</v>
      </c>
      <c r="U47" s="111">
        <f t="shared" si="5"/>
        <v>0</v>
      </c>
      <c r="V47" s="111">
        <f t="shared" si="6"/>
        <v>0</v>
      </c>
    </row>
    <row r="48" spans="1:22" s="111" customFormat="1" ht="16.5" customHeight="1" x14ac:dyDescent="0.3">
      <c r="A48" s="23"/>
      <c r="B48" s="172" t="str">
        <f t="shared" si="1"/>
        <v/>
      </c>
      <c r="C48" s="157"/>
      <c r="D48" s="158"/>
      <c r="E48" s="151"/>
      <c r="F48" s="151"/>
      <c r="G48" s="151"/>
      <c r="H48" s="152"/>
      <c r="I48" s="153"/>
      <c r="J48" s="154"/>
      <c r="K48" s="155"/>
      <c r="L48" s="155"/>
      <c r="M48" s="288">
        <f t="shared" ref="M48:M79" si="7">K48+L48</f>
        <v>0</v>
      </c>
      <c r="N48" s="286"/>
      <c r="O48" s="287"/>
      <c r="P48" s="18"/>
      <c r="R48" s="111">
        <f t="shared" si="2"/>
        <v>0</v>
      </c>
      <c r="S48" s="111">
        <f t="shared" si="3"/>
        <v>0</v>
      </c>
      <c r="T48" s="111">
        <f t="shared" si="4"/>
        <v>0</v>
      </c>
      <c r="U48" s="111">
        <f t="shared" si="5"/>
        <v>0</v>
      </c>
      <c r="V48" s="111">
        <f t="shared" si="6"/>
        <v>0</v>
      </c>
    </row>
    <row r="49" spans="1:22" s="111" customFormat="1" ht="16.5" customHeight="1" x14ac:dyDescent="0.3">
      <c r="A49" s="23"/>
      <c r="B49" s="172" t="str">
        <f t="shared" si="1"/>
        <v/>
      </c>
      <c r="C49" s="157"/>
      <c r="D49" s="158"/>
      <c r="E49" s="151"/>
      <c r="F49" s="151"/>
      <c r="G49" s="151"/>
      <c r="H49" s="152"/>
      <c r="I49" s="153"/>
      <c r="J49" s="154"/>
      <c r="K49" s="155"/>
      <c r="L49" s="155"/>
      <c r="M49" s="288">
        <f t="shared" si="7"/>
        <v>0</v>
      </c>
      <c r="N49" s="286"/>
      <c r="O49" s="287"/>
      <c r="P49" s="18"/>
      <c r="R49" s="111">
        <f t="shared" si="2"/>
        <v>0</v>
      </c>
      <c r="S49" s="111">
        <f t="shared" si="3"/>
        <v>0</v>
      </c>
      <c r="T49" s="111">
        <f t="shared" si="4"/>
        <v>0</v>
      </c>
      <c r="U49" s="111">
        <f t="shared" si="5"/>
        <v>0</v>
      </c>
      <c r="V49" s="111">
        <f t="shared" si="6"/>
        <v>0</v>
      </c>
    </row>
    <row r="50" spans="1:22" s="111" customFormat="1" ht="16.5" customHeight="1" x14ac:dyDescent="0.3">
      <c r="A50" s="23"/>
      <c r="B50" s="172" t="str">
        <f t="shared" si="1"/>
        <v/>
      </c>
      <c r="C50" s="157"/>
      <c r="D50" s="158"/>
      <c r="E50" s="151"/>
      <c r="F50" s="151"/>
      <c r="G50" s="151"/>
      <c r="H50" s="152"/>
      <c r="I50" s="153"/>
      <c r="J50" s="154"/>
      <c r="K50" s="155"/>
      <c r="L50" s="155"/>
      <c r="M50" s="288">
        <f t="shared" si="7"/>
        <v>0</v>
      </c>
      <c r="N50" s="286"/>
      <c r="O50" s="287"/>
      <c r="P50" s="18"/>
      <c r="R50" s="111">
        <f t="shared" si="2"/>
        <v>0</v>
      </c>
      <c r="S50" s="111">
        <f t="shared" si="3"/>
        <v>0</v>
      </c>
      <c r="T50" s="111">
        <f t="shared" si="4"/>
        <v>0</v>
      </c>
      <c r="U50" s="111">
        <f t="shared" si="5"/>
        <v>0</v>
      </c>
      <c r="V50" s="111">
        <f t="shared" si="6"/>
        <v>0</v>
      </c>
    </row>
    <row r="51" spans="1:22" s="111" customFormat="1" ht="16.5" customHeight="1" x14ac:dyDescent="0.3">
      <c r="A51" s="23"/>
      <c r="B51" s="172" t="str">
        <f t="shared" si="1"/>
        <v/>
      </c>
      <c r="C51" s="157"/>
      <c r="D51" s="158"/>
      <c r="E51" s="151"/>
      <c r="F51" s="151"/>
      <c r="G51" s="151"/>
      <c r="H51" s="152"/>
      <c r="I51" s="153"/>
      <c r="J51" s="154"/>
      <c r="K51" s="155"/>
      <c r="L51" s="155"/>
      <c r="M51" s="288">
        <f t="shared" si="7"/>
        <v>0</v>
      </c>
      <c r="N51" s="286"/>
      <c r="O51" s="287"/>
      <c r="P51" s="18"/>
      <c r="R51" s="111">
        <f t="shared" si="2"/>
        <v>0</v>
      </c>
      <c r="S51" s="111">
        <f t="shared" si="3"/>
        <v>0</v>
      </c>
      <c r="T51" s="111">
        <f t="shared" si="4"/>
        <v>0</v>
      </c>
      <c r="U51" s="111">
        <f t="shared" si="5"/>
        <v>0</v>
      </c>
      <c r="V51" s="111">
        <f t="shared" si="6"/>
        <v>0</v>
      </c>
    </row>
    <row r="52" spans="1:22" s="111" customFormat="1" ht="16.5" customHeight="1" x14ac:dyDescent="0.3">
      <c r="A52" s="23"/>
      <c r="B52" s="172" t="str">
        <f t="shared" si="1"/>
        <v/>
      </c>
      <c r="C52" s="157"/>
      <c r="D52" s="158"/>
      <c r="E52" s="151"/>
      <c r="F52" s="151"/>
      <c r="G52" s="151"/>
      <c r="H52" s="152"/>
      <c r="I52" s="153"/>
      <c r="J52" s="154"/>
      <c r="K52" s="155"/>
      <c r="L52" s="155"/>
      <c r="M52" s="288">
        <f t="shared" si="7"/>
        <v>0</v>
      </c>
      <c r="N52" s="286"/>
      <c r="O52" s="287"/>
      <c r="P52" s="18"/>
      <c r="R52" s="111">
        <f t="shared" ref="R52:R88" si="8">IF(AND(C52&lt;&gt;"",D52=""),1,0)</f>
        <v>0</v>
      </c>
      <c r="S52" s="111">
        <f t="shared" ref="S52:S88" si="9">IF(AND(C52&lt;&gt;"",COUNTBLANK(E52:H52)&gt;0),1,0)</f>
        <v>0</v>
      </c>
      <c r="T52" s="111">
        <f t="shared" ref="T52:T88" si="10">IF(AND(C52&lt;&gt;"",COUNTBLANK(I52:J52)&gt;0),1,0)</f>
        <v>0</v>
      </c>
      <c r="U52" s="111">
        <f t="shared" ref="U52:U88" si="11">IF(AND(C52&lt;&gt;"",K52=""),1,0)</f>
        <v>0</v>
      </c>
      <c r="V52" s="111">
        <f t="shared" ref="V52:V88" si="12">IF(AND(C52&lt;&gt;"",O52&lt;0),1,0)</f>
        <v>0</v>
      </c>
    </row>
    <row r="53" spans="1:22" s="111" customFormat="1" ht="16.5" customHeight="1" x14ac:dyDescent="0.3">
      <c r="A53" s="23"/>
      <c r="B53" s="172" t="str">
        <f t="shared" si="1"/>
        <v/>
      </c>
      <c r="C53" s="157"/>
      <c r="D53" s="158"/>
      <c r="E53" s="151"/>
      <c r="F53" s="151"/>
      <c r="G53" s="151"/>
      <c r="H53" s="152"/>
      <c r="I53" s="153"/>
      <c r="J53" s="154"/>
      <c r="K53" s="155"/>
      <c r="L53" s="155"/>
      <c r="M53" s="288">
        <f t="shared" si="7"/>
        <v>0</v>
      </c>
      <c r="N53" s="286"/>
      <c r="O53" s="287"/>
      <c r="P53" s="18"/>
      <c r="R53" s="111">
        <f t="shared" si="8"/>
        <v>0</v>
      </c>
      <c r="S53" s="111">
        <f t="shared" si="9"/>
        <v>0</v>
      </c>
      <c r="T53" s="111">
        <f t="shared" si="10"/>
        <v>0</v>
      </c>
      <c r="U53" s="111">
        <f t="shared" si="11"/>
        <v>0</v>
      </c>
      <c r="V53" s="111">
        <f t="shared" si="12"/>
        <v>0</v>
      </c>
    </row>
    <row r="54" spans="1:22" s="111" customFormat="1" ht="16.5" customHeight="1" x14ac:dyDescent="0.3">
      <c r="A54" s="23"/>
      <c r="B54" s="172" t="str">
        <f t="shared" si="1"/>
        <v/>
      </c>
      <c r="C54" s="157"/>
      <c r="D54" s="158"/>
      <c r="E54" s="151"/>
      <c r="F54" s="151"/>
      <c r="G54" s="151"/>
      <c r="H54" s="152"/>
      <c r="I54" s="153"/>
      <c r="J54" s="154"/>
      <c r="K54" s="155"/>
      <c r="L54" s="155"/>
      <c r="M54" s="288">
        <f t="shared" si="7"/>
        <v>0</v>
      </c>
      <c r="N54" s="286"/>
      <c r="O54" s="287"/>
      <c r="P54" s="18"/>
      <c r="R54" s="111">
        <f t="shared" si="8"/>
        <v>0</v>
      </c>
      <c r="S54" s="111">
        <f t="shared" si="9"/>
        <v>0</v>
      </c>
      <c r="T54" s="111">
        <f t="shared" si="10"/>
        <v>0</v>
      </c>
      <c r="U54" s="111">
        <f t="shared" si="11"/>
        <v>0</v>
      </c>
      <c r="V54" s="111">
        <f t="shared" si="12"/>
        <v>0</v>
      </c>
    </row>
    <row r="55" spans="1:22" s="111" customFormat="1" ht="16.5" customHeight="1" x14ac:dyDescent="0.3">
      <c r="A55" s="23"/>
      <c r="B55" s="172" t="str">
        <f t="shared" si="1"/>
        <v/>
      </c>
      <c r="C55" s="157"/>
      <c r="D55" s="158"/>
      <c r="E55" s="151"/>
      <c r="F55" s="151"/>
      <c r="G55" s="151"/>
      <c r="H55" s="152"/>
      <c r="I55" s="153"/>
      <c r="J55" s="154"/>
      <c r="K55" s="155"/>
      <c r="L55" s="155"/>
      <c r="M55" s="288">
        <f t="shared" si="7"/>
        <v>0</v>
      </c>
      <c r="N55" s="286"/>
      <c r="O55" s="287"/>
      <c r="P55" s="18"/>
      <c r="R55" s="111">
        <f t="shared" si="8"/>
        <v>0</v>
      </c>
      <c r="S55" s="111">
        <f t="shared" si="9"/>
        <v>0</v>
      </c>
      <c r="T55" s="111">
        <f t="shared" si="10"/>
        <v>0</v>
      </c>
      <c r="U55" s="111">
        <f t="shared" si="11"/>
        <v>0</v>
      </c>
      <c r="V55" s="111">
        <f t="shared" si="12"/>
        <v>0</v>
      </c>
    </row>
    <row r="56" spans="1:22" s="111" customFormat="1" ht="16.5" customHeight="1" x14ac:dyDescent="0.3">
      <c r="A56" s="23"/>
      <c r="B56" s="172" t="str">
        <f t="shared" si="1"/>
        <v/>
      </c>
      <c r="C56" s="157"/>
      <c r="D56" s="158"/>
      <c r="E56" s="151"/>
      <c r="F56" s="151"/>
      <c r="G56" s="151"/>
      <c r="H56" s="152"/>
      <c r="I56" s="153"/>
      <c r="J56" s="154"/>
      <c r="K56" s="155"/>
      <c r="L56" s="155"/>
      <c r="M56" s="288">
        <f t="shared" si="7"/>
        <v>0</v>
      </c>
      <c r="N56" s="286"/>
      <c r="O56" s="287"/>
      <c r="P56" s="18"/>
      <c r="R56" s="111">
        <f t="shared" si="8"/>
        <v>0</v>
      </c>
      <c r="S56" s="111">
        <f t="shared" si="9"/>
        <v>0</v>
      </c>
      <c r="T56" s="111">
        <f t="shared" si="10"/>
        <v>0</v>
      </c>
      <c r="U56" s="111">
        <f t="shared" si="11"/>
        <v>0</v>
      </c>
      <c r="V56" s="111">
        <f t="shared" si="12"/>
        <v>0</v>
      </c>
    </row>
    <row r="57" spans="1:22" s="111" customFormat="1" ht="16.5" customHeight="1" x14ac:dyDescent="0.3">
      <c r="A57" s="23"/>
      <c r="B57" s="172" t="str">
        <f t="shared" si="1"/>
        <v/>
      </c>
      <c r="C57" s="157"/>
      <c r="D57" s="158"/>
      <c r="E57" s="151"/>
      <c r="F57" s="151"/>
      <c r="G57" s="151"/>
      <c r="H57" s="152"/>
      <c r="I57" s="153"/>
      <c r="J57" s="154"/>
      <c r="K57" s="155"/>
      <c r="L57" s="155"/>
      <c r="M57" s="288">
        <f t="shared" si="7"/>
        <v>0</v>
      </c>
      <c r="N57" s="286"/>
      <c r="O57" s="287"/>
      <c r="P57" s="18"/>
      <c r="R57" s="111">
        <f t="shared" si="8"/>
        <v>0</v>
      </c>
      <c r="S57" s="111">
        <f t="shared" si="9"/>
        <v>0</v>
      </c>
      <c r="T57" s="111">
        <f t="shared" si="10"/>
        <v>0</v>
      </c>
      <c r="U57" s="111">
        <f t="shared" si="11"/>
        <v>0</v>
      </c>
      <c r="V57" s="111">
        <f t="shared" si="12"/>
        <v>0</v>
      </c>
    </row>
    <row r="58" spans="1:22" s="111" customFormat="1" ht="16.5" customHeight="1" x14ac:dyDescent="0.3">
      <c r="A58" s="23"/>
      <c r="B58" s="172" t="str">
        <f t="shared" si="1"/>
        <v/>
      </c>
      <c r="C58" s="157"/>
      <c r="D58" s="158"/>
      <c r="E58" s="151"/>
      <c r="F58" s="151"/>
      <c r="G58" s="151"/>
      <c r="H58" s="152"/>
      <c r="I58" s="153"/>
      <c r="J58" s="154"/>
      <c r="K58" s="155"/>
      <c r="L58" s="155"/>
      <c r="M58" s="288">
        <f t="shared" si="7"/>
        <v>0</v>
      </c>
      <c r="N58" s="286"/>
      <c r="O58" s="287"/>
      <c r="P58" s="18"/>
      <c r="R58" s="111">
        <f t="shared" si="8"/>
        <v>0</v>
      </c>
      <c r="S58" s="111">
        <f t="shared" si="9"/>
        <v>0</v>
      </c>
      <c r="T58" s="111">
        <f t="shared" si="10"/>
        <v>0</v>
      </c>
      <c r="U58" s="111">
        <f t="shared" si="11"/>
        <v>0</v>
      </c>
      <c r="V58" s="111">
        <f t="shared" si="12"/>
        <v>0</v>
      </c>
    </row>
    <row r="59" spans="1:22" s="111" customFormat="1" ht="16.5" customHeight="1" x14ac:dyDescent="0.3">
      <c r="A59" s="23"/>
      <c r="B59" s="172" t="str">
        <f t="shared" si="1"/>
        <v/>
      </c>
      <c r="C59" s="157"/>
      <c r="D59" s="158"/>
      <c r="E59" s="151"/>
      <c r="F59" s="151"/>
      <c r="G59" s="151"/>
      <c r="H59" s="152"/>
      <c r="I59" s="153"/>
      <c r="J59" s="154"/>
      <c r="K59" s="155"/>
      <c r="L59" s="155"/>
      <c r="M59" s="288">
        <f t="shared" si="7"/>
        <v>0</v>
      </c>
      <c r="N59" s="286"/>
      <c r="O59" s="287"/>
      <c r="P59" s="18"/>
      <c r="R59" s="111">
        <f t="shared" si="8"/>
        <v>0</v>
      </c>
      <c r="S59" s="111">
        <f t="shared" si="9"/>
        <v>0</v>
      </c>
      <c r="T59" s="111">
        <f t="shared" si="10"/>
        <v>0</v>
      </c>
      <c r="U59" s="111">
        <f t="shared" si="11"/>
        <v>0</v>
      </c>
      <c r="V59" s="111">
        <f t="shared" si="12"/>
        <v>0</v>
      </c>
    </row>
    <row r="60" spans="1:22" s="111" customFormat="1" ht="16.5" customHeight="1" x14ac:dyDescent="0.3">
      <c r="A60" s="23"/>
      <c r="B60" s="172" t="str">
        <f t="shared" si="1"/>
        <v/>
      </c>
      <c r="C60" s="157"/>
      <c r="D60" s="158"/>
      <c r="E60" s="151"/>
      <c r="F60" s="151"/>
      <c r="G60" s="151"/>
      <c r="H60" s="152"/>
      <c r="I60" s="153"/>
      <c r="J60" s="154"/>
      <c r="K60" s="155"/>
      <c r="L60" s="155"/>
      <c r="M60" s="288">
        <f t="shared" si="7"/>
        <v>0</v>
      </c>
      <c r="N60" s="286"/>
      <c r="O60" s="287"/>
      <c r="P60" s="18"/>
      <c r="R60" s="111">
        <f t="shared" si="8"/>
        <v>0</v>
      </c>
      <c r="S60" s="111">
        <f t="shared" si="9"/>
        <v>0</v>
      </c>
      <c r="T60" s="111">
        <f t="shared" si="10"/>
        <v>0</v>
      </c>
      <c r="U60" s="111">
        <f t="shared" si="11"/>
        <v>0</v>
      </c>
      <c r="V60" s="111">
        <f t="shared" si="12"/>
        <v>0</v>
      </c>
    </row>
    <row r="61" spans="1:22" s="111" customFormat="1" ht="16.5" customHeight="1" x14ac:dyDescent="0.3">
      <c r="A61" s="23"/>
      <c r="B61" s="172" t="str">
        <f t="shared" si="1"/>
        <v/>
      </c>
      <c r="C61" s="157"/>
      <c r="D61" s="158"/>
      <c r="E61" s="151"/>
      <c r="F61" s="151"/>
      <c r="G61" s="151"/>
      <c r="H61" s="152"/>
      <c r="I61" s="153"/>
      <c r="J61" s="154"/>
      <c r="K61" s="155"/>
      <c r="L61" s="155"/>
      <c r="M61" s="288">
        <f t="shared" si="7"/>
        <v>0</v>
      </c>
      <c r="N61" s="286"/>
      <c r="O61" s="287"/>
      <c r="P61" s="18"/>
      <c r="R61" s="111">
        <f t="shared" si="8"/>
        <v>0</v>
      </c>
      <c r="S61" s="111">
        <f t="shared" si="9"/>
        <v>0</v>
      </c>
      <c r="T61" s="111">
        <f t="shared" si="10"/>
        <v>0</v>
      </c>
      <c r="U61" s="111">
        <f t="shared" si="11"/>
        <v>0</v>
      </c>
      <c r="V61" s="111">
        <f t="shared" si="12"/>
        <v>0</v>
      </c>
    </row>
    <row r="62" spans="1:22" s="111" customFormat="1" ht="16.5" customHeight="1" x14ac:dyDescent="0.3">
      <c r="A62" s="23"/>
      <c r="B62" s="172" t="str">
        <f t="shared" si="1"/>
        <v/>
      </c>
      <c r="C62" s="157"/>
      <c r="D62" s="158"/>
      <c r="E62" s="151"/>
      <c r="F62" s="151"/>
      <c r="G62" s="151"/>
      <c r="H62" s="152"/>
      <c r="I62" s="153"/>
      <c r="J62" s="154"/>
      <c r="K62" s="155"/>
      <c r="L62" s="155"/>
      <c r="M62" s="288">
        <f t="shared" si="7"/>
        <v>0</v>
      </c>
      <c r="N62" s="286"/>
      <c r="O62" s="287"/>
      <c r="P62" s="18"/>
      <c r="R62" s="111">
        <f t="shared" si="8"/>
        <v>0</v>
      </c>
      <c r="S62" s="111">
        <f t="shared" si="9"/>
        <v>0</v>
      </c>
      <c r="T62" s="111">
        <f t="shared" si="10"/>
        <v>0</v>
      </c>
      <c r="U62" s="111">
        <f t="shared" si="11"/>
        <v>0</v>
      </c>
      <c r="V62" s="111">
        <f t="shared" si="12"/>
        <v>0</v>
      </c>
    </row>
    <row r="63" spans="1:22" s="111" customFormat="1" ht="16.5" customHeight="1" x14ac:dyDescent="0.3">
      <c r="A63" s="23"/>
      <c r="B63" s="172" t="str">
        <f t="shared" si="1"/>
        <v/>
      </c>
      <c r="C63" s="157"/>
      <c r="D63" s="158"/>
      <c r="E63" s="151"/>
      <c r="F63" s="151"/>
      <c r="G63" s="151"/>
      <c r="H63" s="152"/>
      <c r="I63" s="153"/>
      <c r="J63" s="154"/>
      <c r="K63" s="155"/>
      <c r="L63" s="155"/>
      <c r="M63" s="288">
        <f t="shared" si="7"/>
        <v>0</v>
      </c>
      <c r="N63" s="286"/>
      <c r="O63" s="287"/>
      <c r="P63" s="18"/>
      <c r="R63" s="111">
        <f t="shared" si="8"/>
        <v>0</v>
      </c>
      <c r="S63" s="111">
        <f t="shared" si="9"/>
        <v>0</v>
      </c>
      <c r="T63" s="111">
        <f t="shared" si="10"/>
        <v>0</v>
      </c>
      <c r="U63" s="111">
        <f t="shared" si="11"/>
        <v>0</v>
      </c>
      <c r="V63" s="111">
        <f t="shared" si="12"/>
        <v>0</v>
      </c>
    </row>
    <row r="64" spans="1:22" s="111" customFormat="1" ht="16.5" customHeight="1" x14ac:dyDescent="0.3">
      <c r="A64" s="23"/>
      <c r="B64" s="172" t="str">
        <f t="shared" si="1"/>
        <v/>
      </c>
      <c r="C64" s="157"/>
      <c r="D64" s="158"/>
      <c r="E64" s="151"/>
      <c r="F64" s="151"/>
      <c r="G64" s="151"/>
      <c r="H64" s="152"/>
      <c r="I64" s="153"/>
      <c r="J64" s="154"/>
      <c r="K64" s="155"/>
      <c r="L64" s="155"/>
      <c r="M64" s="288">
        <f t="shared" si="7"/>
        <v>0</v>
      </c>
      <c r="N64" s="286"/>
      <c r="O64" s="287"/>
      <c r="P64" s="18"/>
      <c r="R64" s="111">
        <f t="shared" si="8"/>
        <v>0</v>
      </c>
      <c r="S64" s="111">
        <f t="shared" si="9"/>
        <v>0</v>
      </c>
      <c r="T64" s="111">
        <f t="shared" si="10"/>
        <v>0</v>
      </c>
      <c r="U64" s="111">
        <f t="shared" si="11"/>
        <v>0</v>
      </c>
      <c r="V64" s="111">
        <f t="shared" si="12"/>
        <v>0</v>
      </c>
    </row>
    <row r="65" spans="1:22" s="111" customFormat="1" ht="16.5" customHeight="1" x14ac:dyDescent="0.3">
      <c r="A65" s="23"/>
      <c r="B65" s="172" t="str">
        <f t="shared" si="1"/>
        <v/>
      </c>
      <c r="C65" s="157"/>
      <c r="D65" s="158"/>
      <c r="E65" s="151"/>
      <c r="F65" s="151"/>
      <c r="G65" s="151"/>
      <c r="H65" s="152"/>
      <c r="I65" s="153"/>
      <c r="J65" s="154"/>
      <c r="K65" s="155"/>
      <c r="L65" s="155"/>
      <c r="M65" s="288">
        <f t="shared" si="7"/>
        <v>0</v>
      </c>
      <c r="N65" s="286"/>
      <c r="O65" s="287"/>
      <c r="P65" s="18"/>
      <c r="R65" s="111">
        <f t="shared" si="8"/>
        <v>0</v>
      </c>
      <c r="S65" s="111">
        <f t="shared" si="9"/>
        <v>0</v>
      </c>
      <c r="T65" s="111">
        <f t="shared" si="10"/>
        <v>0</v>
      </c>
      <c r="U65" s="111">
        <f t="shared" si="11"/>
        <v>0</v>
      </c>
      <c r="V65" s="111">
        <f t="shared" si="12"/>
        <v>0</v>
      </c>
    </row>
    <row r="66" spans="1:22" s="111" customFormat="1" ht="16.5" customHeight="1" x14ac:dyDescent="0.3">
      <c r="A66" s="23"/>
      <c r="B66" s="172" t="str">
        <f t="shared" si="1"/>
        <v/>
      </c>
      <c r="C66" s="157"/>
      <c r="D66" s="158"/>
      <c r="E66" s="151"/>
      <c r="F66" s="151"/>
      <c r="G66" s="151"/>
      <c r="H66" s="152"/>
      <c r="I66" s="153"/>
      <c r="J66" s="154"/>
      <c r="K66" s="155"/>
      <c r="L66" s="155"/>
      <c r="M66" s="288">
        <f t="shared" si="7"/>
        <v>0</v>
      </c>
      <c r="N66" s="286"/>
      <c r="O66" s="287"/>
      <c r="P66" s="18"/>
      <c r="R66" s="111">
        <f t="shared" si="8"/>
        <v>0</v>
      </c>
      <c r="S66" s="111">
        <f t="shared" si="9"/>
        <v>0</v>
      </c>
      <c r="T66" s="111">
        <f t="shared" si="10"/>
        <v>0</v>
      </c>
      <c r="U66" s="111">
        <f t="shared" si="11"/>
        <v>0</v>
      </c>
      <c r="V66" s="111">
        <f t="shared" si="12"/>
        <v>0</v>
      </c>
    </row>
    <row r="67" spans="1:22" s="111" customFormat="1" ht="16.5" customHeight="1" x14ac:dyDescent="0.3">
      <c r="A67" s="23"/>
      <c r="B67" s="172" t="str">
        <f t="shared" si="1"/>
        <v/>
      </c>
      <c r="C67" s="157"/>
      <c r="D67" s="158"/>
      <c r="E67" s="151"/>
      <c r="F67" s="151"/>
      <c r="G67" s="151"/>
      <c r="H67" s="152"/>
      <c r="I67" s="153"/>
      <c r="J67" s="154"/>
      <c r="K67" s="155"/>
      <c r="L67" s="155"/>
      <c r="M67" s="288">
        <f t="shared" si="7"/>
        <v>0</v>
      </c>
      <c r="N67" s="286"/>
      <c r="O67" s="287"/>
      <c r="P67" s="18"/>
      <c r="R67" s="111">
        <f t="shared" si="8"/>
        <v>0</v>
      </c>
      <c r="S67" s="111">
        <f t="shared" si="9"/>
        <v>0</v>
      </c>
      <c r="T67" s="111">
        <f t="shared" si="10"/>
        <v>0</v>
      </c>
      <c r="U67" s="111">
        <f t="shared" si="11"/>
        <v>0</v>
      </c>
      <c r="V67" s="111">
        <f t="shared" si="12"/>
        <v>0</v>
      </c>
    </row>
    <row r="68" spans="1:22" s="111" customFormat="1" ht="16.5" customHeight="1" x14ac:dyDescent="0.3">
      <c r="A68" s="23"/>
      <c r="B68" s="172" t="str">
        <f t="shared" si="1"/>
        <v/>
      </c>
      <c r="C68" s="157"/>
      <c r="D68" s="158"/>
      <c r="E68" s="151"/>
      <c r="F68" s="151"/>
      <c r="G68" s="151"/>
      <c r="H68" s="152"/>
      <c r="I68" s="153"/>
      <c r="J68" s="154"/>
      <c r="K68" s="155"/>
      <c r="L68" s="155"/>
      <c r="M68" s="288">
        <f t="shared" si="7"/>
        <v>0</v>
      </c>
      <c r="N68" s="286"/>
      <c r="O68" s="287"/>
      <c r="P68" s="18"/>
      <c r="R68" s="111">
        <f t="shared" si="8"/>
        <v>0</v>
      </c>
      <c r="S68" s="111">
        <f t="shared" si="9"/>
        <v>0</v>
      </c>
      <c r="T68" s="111">
        <f t="shared" si="10"/>
        <v>0</v>
      </c>
      <c r="U68" s="111">
        <f t="shared" si="11"/>
        <v>0</v>
      </c>
      <c r="V68" s="111">
        <f t="shared" si="12"/>
        <v>0</v>
      </c>
    </row>
    <row r="69" spans="1:22" s="111" customFormat="1" ht="16.5" customHeight="1" x14ac:dyDescent="0.3">
      <c r="A69" s="23"/>
      <c r="B69" s="172" t="str">
        <f t="shared" si="1"/>
        <v/>
      </c>
      <c r="C69" s="157"/>
      <c r="D69" s="158"/>
      <c r="E69" s="151"/>
      <c r="F69" s="151"/>
      <c r="G69" s="151"/>
      <c r="H69" s="152"/>
      <c r="I69" s="153"/>
      <c r="J69" s="154"/>
      <c r="K69" s="155"/>
      <c r="L69" s="155"/>
      <c r="M69" s="288">
        <f t="shared" si="7"/>
        <v>0</v>
      </c>
      <c r="N69" s="286"/>
      <c r="O69" s="287"/>
      <c r="P69" s="18"/>
      <c r="R69" s="111">
        <f t="shared" si="8"/>
        <v>0</v>
      </c>
      <c r="S69" s="111">
        <f t="shared" si="9"/>
        <v>0</v>
      </c>
      <c r="T69" s="111">
        <f t="shared" si="10"/>
        <v>0</v>
      </c>
      <c r="U69" s="111">
        <f t="shared" si="11"/>
        <v>0</v>
      </c>
      <c r="V69" s="111">
        <f t="shared" si="12"/>
        <v>0</v>
      </c>
    </row>
    <row r="70" spans="1:22" s="111" customFormat="1" ht="16.5" customHeight="1" x14ac:dyDescent="0.3">
      <c r="A70" s="23"/>
      <c r="B70" s="172" t="str">
        <f t="shared" si="1"/>
        <v/>
      </c>
      <c r="C70" s="157"/>
      <c r="D70" s="158"/>
      <c r="E70" s="151"/>
      <c r="F70" s="151"/>
      <c r="G70" s="151"/>
      <c r="H70" s="152"/>
      <c r="I70" s="153"/>
      <c r="J70" s="154"/>
      <c r="K70" s="155"/>
      <c r="L70" s="155"/>
      <c r="M70" s="288">
        <f t="shared" si="7"/>
        <v>0</v>
      </c>
      <c r="N70" s="286"/>
      <c r="O70" s="287"/>
      <c r="P70" s="18"/>
      <c r="R70" s="111">
        <f t="shared" si="8"/>
        <v>0</v>
      </c>
      <c r="S70" s="111">
        <f t="shared" si="9"/>
        <v>0</v>
      </c>
      <c r="T70" s="111">
        <f t="shared" si="10"/>
        <v>0</v>
      </c>
      <c r="U70" s="111">
        <f t="shared" si="11"/>
        <v>0</v>
      </c>
      <c r="V70" s="111">
        <f t="shared" si="12"/>
        <v>0</v>
      </c>
    </row>
    <row r="71" spans="1:22" s="111" customFormat="1" ht="16.5" customHeight="1" x14ac:dyDescent="0.3">
      <c r="A71" s="23"/>
      <c r="B71" s="172" t="str">
        <f t="shared" si="1"/>
        <v/>
      </c>
      <c r="C71" s="157"/>
      <c r="D71" s="158"/>
      <c r="E71" s="151"/>
      <c r="F71" s="151"/>
      <c r="G71" s="151"/>
      <c r="H71" s="152"/>
      <c r="I71" s="153"/>
      <c r="J71" s="154"/>
      <c r="K71" s="155"/>
      <c r="L71" s="155"/>
      <c r="M71" s="288">
        <f t="shared" si="7"/>
        <v>0</v>
      </c>
      <c r="N71" s="286"/>
      <c r="O71" s="287"/>
      <c r="P71" s="18"/>
      <c r="R71" s="111">
        <f t="shared" si="8"/>
        <v>0</v>
      </c>
      <c r="S71" s="111">
        <f t="shared" si="9"/>
        <v>0</v>
      </c>
      <c r="T71" s="111">
        <f t="shared" si="10"/>
        <v>0</v>
      </c>
      <c r="U71" s="111">
        <f t="shared" si="11"/>
        <v>0</v>
      </c>
      <c r="V71" s="111">
        <f t="shared" si="12"/>
        <v>0</v>
      </c>
    </row>
    <row r="72" spans="1:22" s="111" customFormat="1" ht="16.5" customHeight="1" x14ac:dyDescent="0.3">
      <c r="A72" s="23"/>
      <c r="B72" s="172" t="str">
        <f t="shared" si="1"/>
        <v/>
      </c>
      <c r="C72" s="157"/>
      <c r="D72" s="158"/>
      <c r="E72" s="151"/>
      <c r="F72" s="151"/>
      <c r="G72" s="151"/>
      <c r="H72" s="152"/>
      <c r="I72" s="153"/>
      <c r="J72" s="154"/>
      <c r="K72" s="155"/>
      <c r="L72" s="155"/>
      <c r="M72" s="288">
        <f t="shared" si="7"/>
        <v>0</v>
      </c>
      <c r="N72" s="286"/>
      <c r="O72" s="287"/>
      <c r="P72" s="18"/>
      <c r="R72" s="111">
        <f t="shared" si="8"/>
        <v>0</v>
      </c>
      <c r="S72" s="111">
        <f t="shared" si="9"/>
        <v>0</v>
      </c>
      <c r="T72" s="111">
        <f t="shared" si="10"/>
        <v>0</v>
      </c>
      <c r="U72" s="111">
        <f t="shared" si="11"/>
        <v>0</v>
      </c>
      <c r="V72" s="111">
        <f t="shared" si="12"/>
        <v>0</v>
      </c>
    </row>
    <row r="73" spans="1:22" s="111" customFormat="1" ht="16.5" customHeight="1" x14ac:dyDescent="0.3">
      <c r="A73" s="23"/>
      <c r="B73" s="172" t="str">
        <f t="shared" si="1"/>
        <v/>
      </c>
      <c r="C73" s="157"/>
      <c r="D73" s="158"/>
      <c r="E73" s="151"/>
      <c r="F73" s="151"/>
      <c r="G73" s="151"/>
      <c r="H73" s="152"/>
      <c r="I73" s="153"/>
      <c r="J73" s="154"/>
      <c r="K73" s="155"/>
      <c r="L73" s="155"/>
      <c r="M73" s="288">
        <f t="shared" si="7"/>
        <v>0</v>
      </c>
      <c r="N73" s="286"/>
      <c r="O73" s="287"/>
      <c r="P73" s="18"/>
      <c r="R73" s="111">
        <f t="shared" si="8"/>
        <v>0</v>
      </c>
      <c r="S73" s="111">
        <f t="shared" si="9"/>
        <v>0</v>
      </c>
      <c r="T73" s="111">
        <f t="shared" si="10"/>
        <v>0</v>
      </c>
      <c r="U73" s="111">
        <f t="shared" si="11"/>
        <v>0</v>
      </c>
      <c r="V73" s="111">
        <f t="shared" si="12"/>
        <v>0</v>
      </c>
    </row>
    <row r="74" spans="1:22" s="111" customFormat="1" ht="16.5" customHeight="1" x14ac:dyDescent="0.3">
      <c r="A74" s="23"/>
      <c r="B74" s="172" t="str">
        <f t="shared" si="1"/>
        <v/>
      </c>
      <c r="C74" s="157"/>
      <c r="D74" s="158"/>
      <c r="E74" s="151"/>
      <c r="F74" s="151"/>
      <c r="G74" s="151"/>
      <c r="H74" s="152"/>
      <c r="I74" s="153"/>
      <c r="J74" s="154"/>
      <c r="K74" s="155"/>
      <c r="L74" s="155"/>
      <c r="M74" s="288">
        <f t="shared" si="7"/>
        <v>0</v>
      </c>
      <c r="N74" s="286"/>
      <c r="O74" s="287"/>
      <c r="P74" s="18"/>
      <c r="R74" s="111">
        <f t="shared" si="8"/>
        <v>0</v>
      </c>
      <c r="S74" s="111">
        <f t="shared" si="9"/>
        <v>0</v>
      </c>
      <c r="T74" s="111">
        <f t="shared" si="10"/>
        <v>0</v>
      </c>
      <c r="U74" s="111">
        <f t="shared" si="11"/>
        <v>0</v>
      </c>
      <c r="V74" s="111">
        <f t="shared" si="12"/>
        <v>0</v>
      </c>
    </row>
    <row r="75" spans="1:22" s="111" customFormat="1" ht="16.5" customHeight="1" x14ac:dyDescent="0.3">
      <c r="A75" s="23"/>
      <c r="B75" s="172" t="str">
        <f t="shared" si="1"/>
        <v/>
      </c>
      <c r="C75" s="157"/>
      <c r="D75" s="158"/>
      <c r="E75" s="151"/>
      <c r="F75" s="151"/>
      <c r="G75" s="151"/>
      <c r="H75" s="152"/>
      <c r="I75" s="153"/>
      <c r="J75" s="154"/>
      <c r="K75" s="155"/>
      <c r="L75" s="155"/>
      <c r="M75" s="288">
        <f t="shared" si="7"/>
        <v>0</v>
      </c>
      <c r="N75" s="286"/>
      <c r="O75" s="287"/>
      <c r="P75" s="18"/>
      <c r="R75" s="111">
        <f t="shared" si="8"/>
        <v>0</v>
      </c>
      <c r="S75" s="111">
        <f t="shared" si="9"/>
        <v>0</v>
      </c>
      <c r="T75" s="111">
        <f t="shared" si="10"/>
        <v>0</v>
      </c>
      <c r="U75" s="111">
        <f t="shared" si="11"/>
        <v>0</v>
      </c>
      <c r="V75" s="111">
        <f t="shared" si="12"/>
        <v>0</v>
      </c>
    </row>
    <row r="76" spans="1:22" s="111" customFormat="1" ht="16.5" customHeight="1" x14ac:dyDescent="0.3">
      <c r="A76" s="23"/>
      <c r="B76" s="172" t="str">
        <f t="shared" si="1"/>
        <v/>
      </c>
      <c r="C76" s="157"/>
      <c r="D76" s="158"/>
      <c r="E76" s="151"/>
      <c r="F76" s="151"/>
      <c r="G76" s="151"/>
      <c r="H76" s="152"/>
      <c r="I76" s="153"/>
      <c r="J76" s="154"/>
      <c r="K76" s="155"/>
      <c r="L76" s="155"/>
      <c r="M76" s="288">
        <f t="shared" si="7"/>
        <v>0</v>
      </c>
      <c r="N76" s="286"/>
      <c r="O76" s="287"/>
      <c r="P76" s="18"/>
      <c r="R76" s="111">
        <f t="shared" si="8"/>
        <v>0</v>
      </c>
      <c r="S76" s="111">
        <f t="shared" si="9"/>
        <v>0</v>
      </c>
      <c r="T76" s="111">
        <f t="shared" si="10"/>
        <v>0</v>
      </c>
      <c r="U76" s="111">
        <f t="shared" si="11"/>
        <v>0</v>
      </c>
      <c r="V76" s="111">
        <f t="shared" si="12"/>
        <v>0</v>
      </c>
    </row>
    <row r="77" spans="1:22" s="111" customFormat="1" ht="16.5" customHeight="1" x14ac:dyDescent="0.3">
      <c r="A77" s="23"/>
      <c r="B77" s="172" t="str">
        <f t="shared" si="1"/>
        <v/>
      </c>
      <c r="C77" s="157"/>
      <c r="D77" s="158"/>
      <c r="E77" s="151"/>
      <c r="F77" s="151"/>
      <c r="G77" s="151"/>
      <c r="H77" s="152"/>
      <c r="I77" s="153"/>
      <c r="J77" s="154"/>
      <c r="K77" s="155"/>
      <c r="L77" s="155"/>
      <c r="M77" s="288">
        <f t="shared" si="7"/>
        <v>0</v>
      </c>
      <c r="N77" s="286"/>
      <c r="O77" s="287"/>
      <c r="P77" s="18"/>
      <c r="R77" s="111">
        <f t="shared" si="8"/>
        <v>0</v>
      </c>
      <c r="S77" s="111">
        <f t="shared" si="9"/>
        <v>0</v>
      </c>
      <c r="T77" s="111">
        <f t="shared" si="10"/>
        <v>0</v>
      </c>
      <c r="U77" s="111">
        <f t="shared" si="11"/>
        <v>0</v>
      </c>
      <c r="V77" s="111">
        <f t="shared" si="12"/>
        <v>0</v>
      </c>
    </row>
    <row r="78" spans="1:22" s="111" customFormat="1" ht="16.5" customHeight="1" x14ac:dyDescent="0.3">
      <c r="A78" s="23"/>
      <c r="B78" s="172" t="str">
        <f t="shared" si="1"/>
        <v/>
      </c>
      <c r="C78" s="157"/>
      <c r="D78" s="158"/>
      <c r="E78" s="151"/>
      <c r="F78" s="151"/>
      <c r="G78" s="151"/>
      <c r="H78" s="152"/>
      <c r="I78" s="153"/>
      <c r="J78" s="154"/>
      <c r="K78" s="155"/>
      <c r="L78" s="155"/>
      <c r="M78" s="288">
        <f t="shared" si="7"/>
        <v>0</v>
      </c>
      <c r="N78" s="286"/>
      <c r="O78" s="287"/>
      <c r="P78" s="18"/>
      <c r="R78" s="111">
        <f t="shared" si="8"/>
        <v>0</v>
      </c>
      <c r="S78" s="111">
        <f t="shared" si="9"/>
        <v>0</v>
      </c>
      <c r="T78" s="111">
        <f t="shared" si="10"/>
        <v>0</v>
      </c>
      <c r="U78" s="111">
        <f t="shared" si="11"/>
        <v>0</v>
      </c>
      <c r="V78" s="111">
        <f t="shared" si="12"/>
        <v>0</v>
      </c>
    </row>
    <row r="79" spans="1:22" s="111" customFormat="1" ht="16.5" customHeight="1" x14ac:dyDescent="0.3">
      <c r="A79" s="23"/>
      <c r="B79" s="172" t="str">
        <f t="shared" si="1"/>
        <v/>
      </c>
      <c r="C79" s="157"/>
      <c r="D79" s="158"/>
      <c r="E79" s="151"/>
      <c r="F79" s="151"/>
      <c r="G79" s="151"/>
      <c r="H79" s="152"/>
      <c r="I79" s="153"/>
      <c r="J79" s="154"/>
      <c r="K79" s="155"/>
      <c r="L79" s="155"/>
      <c r="M79" s="288">
        <f t="shared" si="7"/>
        <v>0</v>
      </c>
      <c r="N79" s="286"/>
      <c r="O79" s="287"/>
      <c r="P79" s="18"/>
      <c r="R79" s="111">
        <f t="shared" si="8"/>
        <v>0</v>
      </c>
      <c r="S79" s="111">
        <f t="shared" si="9"/>
        <v>0</v>
      </c>
      <c r="T79" s="111">
        <f t="shared" si="10"/>
        <v>0</v>
      </c>
      <c r="U79" s="111">
        <f t="shared" si="11"/>
        <v>0</v>
      </c>
      <c r="V79" s="111">
        <f t="shared" si="12"/>
        <v>0</v>
      </c>
    </row>
    <row r="80" spans="1:22" s="111" customFormat="1" ht="16.5" customHeight="1" x14ac:dyDescent="0.3">
      <c r="A80" s="23"/>
      <c r="B80" s="172" t="str">
        <f t="shared" si="1"/>
        <v/>
      </c>
      <c r="C80" s="157"/>
      <c r="D80" s="158"/>
      <c r="E80" s="152"/>
      <c r="F80" s="151"/>
      <c r="G80" s="151"/>
      <c r="H80" s="152"/>
      <c r="I80" s="153"/>
      <c r="J80" s="154"/>
      <c r="K80" s="156"/>
      <c r="L80" s="155"/>
      <c r="M80" s="288">
        <f t="shared" ref="M80:M88" si="13">K80+L80</f>
        <v>0</v>
      </c>
      <c r="N80" s="286"/>
      <c r="O80" s="287"/>
      <c r="P80" s="18"/>
      <c r="R80" s="111">
        <f t="shared" si="8"/>
        <v>0</v>
      </c>
      <c r="S80" s="111">
        <f t="shared" si="9"/>
        <v>0</v>
      </c>
      <c r="T80" s="111">
        <f t="shared" si="10"/>
        <v>0</v>
      </c>
      <c r="U80" s="111">
        <f t="shared" si="11"/>
        <v>0</v>
      </c>
      <c r="V80" s="111">
        <f t="shared" si="12"/>
        <v>0</v>
      </c>
    </row>
    <row r="81" spans="1:22" s="111" customFormat="1" ht="16.5" customHeight="1" x14ac:dyDescent="0.3">
      <c r="A81" s="23"/>
      <c r="B81" s="172" t="str">
        <f t="shared" ref="B81:B88" si="14">IF(C81&lt;&gt;"",B80+1,"")</f>
        <v/>
      </c>
      <c r="C81" s="158"/>
      <c r="D81" s="158"/>
      <c r="E81" s="152"/>
      <c r="F81" s="151"/>
      <c r="G81" s="151"/>
      <c r="H81" s="152"/>
      <c r="I81" s="153"/>
      <c r="J81" s="154"/>
      <c r="K81" s="156"/>
      <c r="L81" s="155"/>
      <c r="M81" s="288">
        <f t="shared" si="13"/>
        <v>0</v>
      </c>
      <c r="N81" s="286"/>
      <c r="O81" s="287"/>
      <c r="P81" s="18"/>
      <c r="R81" s="111">
        <f t="shared" si="8"/>
        <v>0</v>
      </c>
      <c r="S81" s="111">
        <f t="shared" si="9"/>
        <v>0</v>
      </c>
      <c r="T81" s="111">
        <f t="shared" si="10"/>
        <v>0</v>
      </c>
      <c r="U81" s="111">
        <f t="shared" si="11"/>
        <v>0</v>
      </c>
      <c r="V81" s="111">
        <f t="shared" si="12"/>
        <v>0</v>
      </c>
    </row>
    <row r="82" spans="1:22" s="111" customFormat="1" ht="16.5" customHeight="1" x14ac:dyDescent="0.3">
      <c r="A82" s="23"/>
      <c r="B82" s="172" t="str">
        <f t="shared" si="14"/>
        <v/>
      </c>
      <c r="C82" s="158"/>
      <c r="D82" s="158"/>
      <c r="E82" s="152"/>
      <c r="F82" s="151"/>
      <c r="G82" s="151"/>
      <c r="H82" s="152"/>
      <c r="I82" s="153"/>
      <c r="J82" s="154"/>
      <c r="K82" s="156"/>
      <c r="L82" s="155"/>
      <c r="M82" s="288">
        <f t="shared" si="13"/>
        <v>0</v>
      </c>
      <c r="N82" s="286"/>
      <c r="O82" s="287"/>
      <c r="P82" s="18"/>
      <c r="R82" s="111">
        <f t="shared" si="8"/>
        <v>0</v>
      </c>
      <c r="S82" s="111">
        <f t="shared" si="9"/>
        <v>0</v>
      </c>
      <c r="T82" s="111">
        <f t="shared" si="10"/>
        <v>0</v>
      </c>
      <c r="U82" s="111">
        <f t="shared" si="11"/>
        <v>0</v>
      </c>
      <c r="V82" s="111">
        <f t="shared" si="12"/>
        <v>0</v>
      </c>
    </row>
    <row r="83" spans="1:22" s="115" customFormat="1" ht="16.5" customHeight="1" x14ac:dyDescent="0.25">
      <c r="A83" s="29"/>
      <c r="B83" s="172" t="str">
        <f t="shared" si="14"/>
        <v/>
      </c>
      <c r="C83" s="158"/>
      <c r="D83" s="158"/>
      <c r="E83" s="152"/>
      <c r="F83" s="151"/>
      <c r="G83" s="151"/>
      <c r="H83" s="152"/>
      <c r="I83" s="153"/>
      <c r="J83" s="154"/>
      <c r="K83" s="156"/>
      <c r="L83" s="155"/>
      <c r="M83" s="288">
        <f t="shared" si="13"/>
        <v>0</v>
      </c>
      <c r="N83" s="286"/>
      <c r="O83" s="287"/>
      <c r="P83" s="18"/>
      <c r="R83" s="111">
        <f t="shared" si="8"/>
        <v>0</v>
      </c>
      <c r="S83" s="111">
        <f t="shared" si="9"/>
        <v>0</v>
      </c>
      <c r="T83" s="111">
        <f t="shared" si="10"/>
        <v>0</v>
      </c>
      <c r="U83" s="111">
        <f t="shared" si="11"/>
        <v>0</v>
      </c>
      <c r="V83" s="111">
        <f t="shared" si="12"/>
        <v>0</v>
      </c>
    </row>
    <row r="84" spans="1:22" s="109" customFormat="1" ht="16.5" customHeight="1" x14ac:dyDescent="0.3">
      <c r="A84" s="22"/>
      <c r="B84" s="172" t="str">
        <f t="shared" si="14"/>
        <v/>
      </c>
      <c r="C84" s="158"/>
      <c r="D84" s="158"/>
      <c r="E84" s="152"/>
      <c r="F84" s="151"/>
      <c r="G84" s="151"/>
      <c r="H84" s="152"/>
      <c r="I84" s="153"/>
      <c r="J84" s="154"/>
      <c r="K84" s="156"/>
      <c r="L84" s="155"/>
      <c r="M84" s="288">
        <f t="shared" si="13"/>
        <v>0</v>
      </c>
      <c r="N84" s="286"/>
      <c r="O84" s="287"/>
      <c r="P84" s="18"/>
      <c r="R84" s="111">
        <f t="shared" si="8"/>
        <v>0</v>
      </c>
      <c r="S84" s="111">
        <f t="shared" si="9"/>
        <v>0</v>
      </c>
      <c r="T84" s="111">
        <f t="shared" si="10"/>
        <v>0</v>
      </c>
      <c r="U84" s="111">
        <f t="shared" si="11"/>
        <v>0</v>
      </c>
      <c r="V84" s="111">
        <f t="shared" si="12"/>
        <v>0</v>
      </c>
    </row>
    <row r="85" spans="1:22" s="109" customFormat="1" ht="16.5" customHeight="1" x14ac:dyDescent="0.3">
      <c r="A85" s="22"/>
      <c r="B85" s="172" t="str">
        <f t="shared" si="14"/>
        <v/>
      </c>
      <c r="C85" s="158"/>
      <c r="D85" s="158"/>
      <c r="E85" s="152"/>
      <c r="F85" s="151"/>
      <c r="G85" s="151"/>
      <c r="H85" s="152"/>
      <c r="I85" s="153"/>
      <c r="J85" s="154"/>
      <c r="K85" s="156"/>
      <c r="L85" s="155"/>
      <c r="M85" s="288">
        <f t="shared" si="13"/>
        <v>0</v>
      </c>
      <c r="N85" s="286"/>
      <c r="O85" s="287"/>
      <c r="P85" s="18"/>
      <c r="R85" s="111">
        <f t="shared" si="8"/>
        <v>0</v>
      </c>
      <c r="S85" s="111">
        <f t="shared" si="9"/>
        <v>0</v>
      </c>
      <c r="T85" s="111">
        <f t="shared" si="10"/>
        <v>0</v>
      </c>
      <c r="U85" s="111">
        <f t="shared" si="11"/>
        <v>0</v>
      </c>
      <c r="V85" s="111">
        <f t="shared" si="12"/>
        <v>0</v>
      </c>
    </row>
    <row r="86" spans="1:22" s="109" customFormat="1" ht="16.5" customHeight="1" x14ac:dyDescent="0.3">
      <c r="A86" s="22"/>
      <c r="B86" s="172" t="str">
        <f t="shared" si="14"/>
        <v/>
      </c>
      <c r="C86" s="158"/>
      <c r="D86" s="158"/>
      <c r="E86" s="152"/>
      <c r="F86" s="151"/>
      <c r="G86" s="151"/>
      <c r="H86" s="152"/>
      <c r="I86" s="153"/>
      <c r="J86" s="154"/>
      <c r="K86" s="156"/>
      <c r="L86" s="155"/>
      <c r="M86" s="288">
        <f t="shared" si="13"/>
        <v>0</v>
      </c>
      <c r="N86" s="286"/>
      <c r="O86" s="287"/>
      <c r="P86" s="18"/>
      <c r="R86" s="111">
        <f t="shared" si="8"/>
        <v>0</v>
      </c>
      <c r="S86" s="111">
        <f t="shared" si="9"/>
        <v>0</v>
      </c>
      <c r="T86" s="111">
        <f t="shared" si="10"/>
        <v>0</v>
      </c>
      <c r="U86" s="111">
        <f t="shared" si="11"/>
        <v>0</v>
      </c>
      <c r="V86" s="111">
        <f t="shared" si="12"/>
        <v>0</v>
      </c>
    </row>
    <row r="87" spans="1:22" s="109" customFormat="1" ht="16.5" customHeight="1" x14ac:dyDescent="0.3">
      <c r="A87" s="22"/>
      <c r="B87" s="172" t="str">
        <f t="shared" si="14"/>
        <v/>
      </c>
      <c r="C87" s="158"/>
      <c r="D87" s="158"/>
      <c r="E87" s="152"/>
      <c r="F87" s="151"/>
      <c r="G87" s="151"/>
      <c r="H87" s="152"/>
      <c r="I87" s="153"/>
      <c r="J87" s="154"/>
      <c r="K87" s="156"/>
      <c r="L87" s="155"/>
      <c r="M87" s="288">
        <f t="shared" si="13"/>
        <v>0</v>
      </c>
      <c r="N87" s="286"/>
      <c r="O87" s="287"/>
      <c r="P87" s="18"/>
      <c r="R87" s="111">
        <f t="shared" si="8"/>
        <v>0</v>
      </c>
      <c r="S87" s="111">
        <f t="shared" si="9"/>
        <v>0</v>
      </c>
      <c r="T87" s="111">
        <f t="shared" si="10"/>
        <v>0</v>
      </c>
      <c r="U87" s="111">
        <f t="shared" si="11"/>
        <v>0</v>
      </c>
      <c r="V87" s="111">
        <f t="shared" si="12"/>
        <v>0</v>
      </c>
    </row>
    <row r="88" spans="1:22" s="115" customFormat="1" ht="16.5" customHeight="1" x14ac:dyDescent="0.25">
      <c r="A88" s="22"/>
      <c r="B88" s="172" t="str">
        <f t="shared" si="14"/>
        <v/>
      </c>
      <c r="C88" s="158"/>
      <c r="D88" s="158"/>
      <c r="E88" s="152"/>
      <c r="F88" s="151"/>
      <c r="G88" s="151"/>
      <c r="H88" s="152"/>
      <c r="I88" s="153"/>
      <c r="J88" s="154"/>
      <c r="K88" s="156"/>
      <c r="L88" s="155"/>
      <c r="M88" s="288">
        <f t="shared" si="13"/>
        <v>0</v>
      </c>
      <c r="N88" s="286"/>
      <c r="O88" s="287"/>
      <c r="P88" s="18"/>
      <c r="R88" s="111">
        <f t="shared" si="8"/>
        <v>0</v>
      </c>
      <c r="S88" s="111">
        <f t="shared" si="9"/>
        <v>0</v>
      </c>
      <c r="T88" s="111">
        <f t="shared" si="10"/>
        <v>0</v>
      </c>
      <c r="U88" s="111">
        <f t="shared" si="11"/>
        <v>0</v>
      </c>
      <c r="V88" s="111">
        <f t="shared" si="12"/>
        <v>0</v>
      </c>
    </row>
    <row r="89" spans="1:22" s="115" customFormat="1" ht="16.5" customHeight="1" x14ac:dyDescent="0.25">
      <c r="A89" s="22"/>
      <c r="B89" s="30"/>
      <c r="C89" s="30"/>
      <c r="D89" s="30"/>
      <c r="E89" s="30"/>
      <c r="F89" s="30"/>
      <c r="G89" s="30"/>
      <c r="H89" s="30"/>
      <c r="I89" s="30"/>
      <c r="J89" s="31"/>
      <c r="K89" s="30"/>
      <c r="L89" s="30"/>
      <c r="M89" s="30"/>
      <c r="N89" s="32"/>
      <c r="O89" s="32"/>
      <c r="P89" s="18"/>
    </row>
    <row r="90" spans="1:22" ht="16.5" customHeight="1" x14ac:dyDescent="0.25"/>
    <row r="91" spans="1:22" ht="16.5" customHeight="1" x14ac:dyDescent="0.25"/>
    <row r="92" spans="1:22" ht="16.5" customHeight="1" x14ac:dyDescent="0.25"/>
    <row r="93" spans="1:22" ht="16.5" customHeight="1" x14ac:dyDescent="0.25"/>
    <row r="94" spans="1:22" ht="16.5" customHeight="1" x14ac:dyDescent="0.25"/>
    <row r="95" spans="1:22" ht="16.5" customHeight="1" x14ac:dyDescent="0.25"/>
  </sheetData>
  <sheetProtection algorithmName="SHA-512" hashValue="rgFlqPxhGBQs9SYXqWxHnERx5OU9Kgwqq9Fb2M0G9yxpPcWfqROP6D2eiSblUJNmuL2PmJdJOMcE/mLyQkFQyA==" saltValue="/hKc9/ahEQ/zdqjoEUCblA==" spinCount="100000" sheet="1" formatColumns="0" formatRows="0"/>
  <mergeCells count="86">
    <mergeCell ref="M84:O84"/>
    <mergeCell ref="M85:O85"/>
    <mergeCell ref="M86:O86"/>
    <mergeCell ref="M87:O87"/>
    <mergeCell ref="M88:O88"/>
    <mergeCell ref="M81:O81"/>
    <mergeCell ref="M80:O80"/>
    <mergeCell ref="M79:O79"/>
    <mergeCell ref="M82:O82"/>
    <mergeCell ref="M83:O83"/>
    <mergeCell ref="M78:O78"/>
    <mergeCell ref="M77:O77"/>
    <mergeCell ref="M76:O76"/>
    <mergeCell ref="M75:O75"/>
    <mergeCell ref="M74:O74"/>
    <mergeCell ref="M73:O73"/>
    <mergeCell ref="M72:O72"/>
    <mergeCell ref="M71:O71"/>
    <mergeCell ref="M70:O70"/>
    <mergeCell ref="M69:O69"/>
    <mergeCell ref="M68:O68"/>
    <mergeCell ref="M67:O67"/>
    <mergeCell ref="M66:O66"/>
    <mergeCell ref="M65:O65"/>
    <mergeCell ref="M64:O64"/>
    <mergeCell ref="M63:O63"/>
    <mergeCell ref="M62:O62"/>
    <mergeCell ref="M61:O61"/>
    <mergeCell ref="M60:O60"/>
    <mergeCell ref="M59:O59"/>
    <mergeCell ref="M54:O54"/>
    <mergeCell ref="M55:O55"/>
    <mergeCell ref="M56:O56"/>
    <mergeCell ref="M58:O58"/>
    <mergeCell ref="M57:O57"/>
    <mergeCell ref="M49:O49"/>
    <mergeCell ref="M50:O50"/>
    <mergeCell ref="M51:O51"/>
    <mergeCell ref="M52:O52"/>
    <mergeCell ref="M53:O53"/>
    <mergeCell ref="M44:O44"/>
    <mergeCell ref="M45:O45"/>
    <mergeCell ref="M46:O46"/>
    <mergeCell ref="M47:O47"/>
    <mergeCell ref="M48:O48"/>
    <mergeCell ref="M39:O39"/>
    <mergeCell ref="M40:O40"/>
    <mergeCell ref="M41:O41"/>
    <mergeCell ref="M42:O42"/>
    <mergeCell ref="M43:O43"/>
    <mergeCell ref="M34:O34"/>
    <mergeCell ref="M35:O35"/>
    <mergeCell ref="M36:O36"/>
    <mergeCell ref="M37:O37"/>
    <mergeCell ref="M38:O38"/>
    <mergeCell ref="M29:O29"/>
    <mergeCell ref="M30:O30"/>
    <mergeCell ref="M31:O31"/>
    <mergeCell ref="M32:O32"/>
    <mergeCell ref="M33:O33"/>
    <mergeCell ref="M24:O24"/>
    <mergeCell ref="M25:O25"/>
    <mergeCell ref="M26:O26"/>
    <mergeCell ref="M27:O27"/>
    <mergeCell ref="M28:O28"/>
    <mergeCell ref="M19:O19"/>
    <mergeCell ref="M20:O20"/>
    <mergeCell ref="M21:O21"/>
    <mergeCell ref="M22:O22"/>
    <mergeCell ref="M23:O23"/>
    <mergeCell ref="M14:O14"/>
    <mergeCell ref="M15:O15"/>
    <mergeCell ref="M16:O16"/>
    <mergeCell ref="M17:O17"/>
    <mergeCell ref="M18:O18"/>
    <mergeCell ref="A1:P1"/>
    <mergeCell ref="B9:D9"/>
    <mergeCell ref="E13:H13"/>
    <mergeCell ref="I13:J13"/>
    <mergeCell ref="B13:D13"/>
    <mergeCell ref="K13:O13"/>
    <mergeCell ref="B11:D11"/>
    <mergeCell ref="B7:D7"/>
    <mergeCell ref="B3:D3"/>
    <mergeCell ref="B5:D5"/>
    <mergeCell ref="J3:N11"/>
  </mergeCells>
  <dataValidations xWindow="1044" yWindow="833" count="6">
    <dataValidation type="custom" allowBlank="1" showInputMessage="1" showErrorMessage="1" errorTitle="Invalid Value" error="This is causing the Requested Funding Value to be a negative number.  " sqref="K16:L88" xr:uid="{00000000-0002-0000-0400-000009000000}">
      <formula1>O16&gt;0</formula1>
    </dataValidation>
    <dataValidation type="decimal" allowBlank="1" showInputMessage="1" showErrorMessage="1" errorTitle="Invalid Coordinates" error="Coordinates must be entered as a decimal number between 137.7 and 153.6 (e.g. 142.2658)" sqref="E16:E88 G16" xr:uid="{00000000-0002-0000-0400-000000000000}">
      <formula1>137.7</formula1>
      <formula2>153.6</formula2>
    </dataValidation>
    <dataValidation type="decimal" allowBlank="1" showInputMessage="1" showErrorMessage="1" errorTitle="Invalid Coordinates" error="Coordinates must be entered as a decimal number between -9.2 and -29.2 (e.g. -16.2536)" sqref="F16:F88 H16" xr:uid="{00000000-0002-0000-0400-000003000000}">
      <formula1>-29.2</formula1>
      <formula2>-9.1</formula2>
    </dataValidation>
    <dataValidation type="decimal" allowBlank="1" showInputMessage="1" showErrorMessage="1" errorTitle="Invalid Coordinates" error="Coordinates must be entered as a decimal number between 137.7 and 153.6 (e.g. 142.2658)." sqref="G17:G88" xr:uid="{00000000-0002-0000-0400-000004000000}">
      <formula1>137.7</formula1>
      <formula2>153.6</formula2>
    </dataValidation>
    <dataValidation type="decimal" allowBlank="1" showInputMessage="1" showErrorMessage="1" errorTitle="Invalid Coordinates" error="Coordinates must be entered as a decimal number between -9.2 and -29.2 (e.g. -16.2536)." sqref="H17:H88" xr:uid="{00000000-0002-0000-0400-000005000000}">
      <formula1>-29.2</formula1>
      <formula2>-9.1</formula2>
    </dataValidation>
    <dataValidation type="date" allowBlank="1" showInputMessage="1" showErrorMessage="1" error="Date is not within Program timeframes." sqref="I16:J88" xr:uid="{47621D4A-1C87-4DCF-9B84-BFA728D0DC73}">
      <formula1>45474</formula1>
      <formula2>46203</formula2>
    </dataValidation>
  </dataValidations>
  <pageMargins left="0.23622047244094491" right="0.23622047244094491" top="0.74803149606299213" bottom="0.74803149606299213" header="0.31496062992125984" footer="0.31496062992125984"/>
  <pageSetup paperSize="8" scale="17" orientation="landscape" r:id="rId1"/>
  <ignoredErrors>
    <ignoredError sqref="B17:B18 B19:B8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sheetPr>
  <dimension ref="A1:N24"/>
  <sheetViews>
    <sheetView topLeftCell="A5" workbookViewId="0">
      <selection activeCell="D10" sqref="D10"/>
    </sheetView>
  </sheetViews>
  <sheetFormatPr defaultColWidth="0" defaultRowHeight="14.4" zeroHeight="1" x14ac:dyDescent="0.3"/>
  <cols>
    <col min="1" max="1" width="1.77734375" style="189" customWidth="1"/>
    <col min="2" max="2" width="5.77734375" style="212" customWidth="1"/>
    <col min="3" max="3" width="40.77734375" style="213" customWidth="1"/>
    <col min="4" max="4" width="50.77734375" style="214" customWidth="1"/>
    <col min="5" max="5" width="40.77734375" style="215" customWidth="1"/>
    <col min="6" max="6" width="2.21875" style="189" customWidth="1"/>
    <col min="7" max="7" width="40.77734375" style="189" hidden="1" customWidth="1"/>
    <col min="8" max="13" width="9.21875" style="189" hidden="1" customWidth="1"/>
    <col min="14" max="14" width="40.5546875" style="189" hidden="1" customWidth="1"/>
    <col min="15" max="16384" width="9.21875" style="189" hidden="1"/>
  </cols>
  <sheetData>
    <row r="1" spans="1:14" s="98" customFormat="1" ht="21" x14ac:dyDescent="0.3">
      <c r="A1" s="289" t="s">
        <v>331</v>
      </c>
      <c r="B1" s="289"/>
      <c r="C1" s="289"/>
      <c r="D1" s="289"/>
      <c r="E1" s="289"/>
      <c r="F1" s="289"/>
    </row>
    <row r="2" spans="1:14" s="220" customFormat="1" ht="15.6" x14ac:dyDescent="0.3">
      <c r="A2" s="83"/>
      <c r="B2" s="84"/>
      <c r="C2" s="77"/>
      <c r="D2" s="83"/>
      <c r="E2" s="83"/>
      <c r="F2" s="83"/>
    </row>
    <row r="3" spans="1:14" s="221" customFormat="1" ht="15.6" x14ac:dyDescent="0.3">
      <c r="A3" s="85"/>
      <c r="B3" s="86" t="s">
        <v>105</v>
      </c>
      <c r="C3" s="37" t="s">
        <v>320</v>
      </c>
      <c r="D3" s="82" t="s">
        <v>106</v>
      </c>
      <c r="E3" s="82" t="s">
        <v>104</v>
      </c>
      <c r="F3" s="85"/>
      <c r="G3" s="221" t="s">
        <v>246</v>
      </c>
    </row>
    <row r="4" spans="1:14" ht="15" x14ac:dyDescent="0.3">
      <c r="A4" s="207"/>
      <c r="B4" s="125">
        <v>5.01</v>
      </c>
      <c r="C4" s="95" t="s">
        <v>117</v>
      </c>
      <c r="D4" s="178"/>
      <c r="E4" s="127" t="s">
        <v>308</v>
      </c>
      <c r="F4" s="83"/>
      <c r="H4" s="189">
        <f>IF(D4&lt;&gt;'EOI DATA'!AD4,1,0)</f>
        <v>1</v>
      </c>
    </row>
    <row r="5" spans="1:14" ht="60" x14ac:dyDescent="0.3">
      <c r="A5" s="207"/>
      <c r="B5" s="125">
        <v>5.0199999999999996</v>
      </c>
      <c r="C5" s="95" t="s">
        <v>214</v>
      </c>
      <c r="D5" s="106"/>
      <c r="E5" s="127" t="s">
        <v>332</v>
      </c>
      <c r="F5" s="83"/>
    </row>
    <row r="6" spans="1:14" s="98" customFormat="1" ht="96" x14ac:dyDescent="0.3">
      <c r="A6" s="216"/>
      <c r="B6" s="125">
        <v>5.03</v>
      </c>
      <c r="C6" s="95" t="s">
        <v>413</v>
      </c>
      <c r="D6" s="107"/>
      <c r="E6" s="127" t="s">
        <v>402</v>
      </c>
      <c r="F6" s="83"/>
    </row>
    <row r="7" spans="1:14" ht="69" x14ac:dyDescent="0.3">
      <c r="A7" s="207"/>
      <c r="B7" s="125">
        <v>5.04</v>
      </c>
      <c r="C7" s="95" t="s">
        <v>238</v>
      </c>
      <c r="D7" s="106"/>
      <c r="E7" s="127" t="s">
        <v>308</v>
      </c>
      <c r="F7" s="83"/>
    </row>
    <row r="8" spans="1:14" s="218" customFormat="1" ht="156" x14ac:dyDescent="0.3">
      <c r="A8" s="219"/>
      <c r="B8" s="125">
        <v>5.05</v>
      </c>
      <c r="C8" s="95" t="s">
        <v>333</v>
      </c>
      <c r="D8" s="126"/>
      <c r="E8" s="127" t="s">
        <v>403</v>
      </c>
      <c r="F8" s="87"/>
    </row>
    <row r="9" spans="1:14" ht="27.6" x14ac:dyDescent="0.3">
      <c r="A9" s="207"/>
      <c r="B9" s="125">
        <v>5.0599999999999996</v>
      </c>
      <c r="C9" s="95" t="s">
        <v>414</v>
      </c>
      <c r="D9" s="180"/>
      <c r="E9" s="127" t="s">
        <v>415</v>
      </c>
      <c r="F9" s="83"/>
      <c r="H9" s="189">
        <f>IF(D9&lt;&gt;'EOI DATA'!AF4,1,0)</f>
        <v>1</v>
      </c>
    </row>
    <row r="10" spans="1:14" s="98" customFormat="1" ht="82.8" x14ac:dyDescent="0.3">
      <c r="A10" s="83"/>
      <c r="B10" s="125">
        <v>5.07</v>
      </c>
      <c r="C10" s="95" t="s">
        <v>273</v>
      </c>
      <c r="D10" s="108"/>
      <c r="E10" s="127" t="s">
        <v>308</v>
      </c>
      <c r="F10" s="216"/>
    </row>
    <row r="11" spans="1:14" s="98" customFormat="1" ht="48" x14ac:dyDescent="0.3">
      <c r="A11" s="83"/>
      <c r="B11" s="125">
        <v>5.08</v>
      </c>
      <c r="C11" s="95" t="s">
        <v>416</v>
      </c>
      <c r="D11" s="123"/>
      <c r="E11" s="127" t="s">
        <v>404</v>
      </c>
      <c r="F11" s="216"/>
    </row>
    <row r="12" spans="1:14" s="98" customFormat="1" ht="69" x14ac:dyDescent="0.3">
      <c r="A12" s="83"/>
      <c r="B12" s="125">
        <v>5.09</v>
      </c>
      <c r="C12" s="95" t="s">
        <v>239</v>
      </c>
      <c r="D12" s="123"/>
      <c r="E12" s="127" t="s">
        <v>308</v>
      </c>
      <c r="F12" s="216"/>
    </row>
    <row r="13" spans="1:14" s="98" customFormat="1" ht="55.2" x14ac:dyDescent="0.3">
      <c r="A13" s="83"/>
      <c r="B13" s="125">
        <v>5.0999999999999996</v>
      </c>
      <c r="C13" s="95" t="s">
        <v>417</v>
      </c>
      <c r="D13" s="178"/>
      <c r="E13" s="127" t="s">
        <v>404</v>
      </c>
      <c r="F13" s="216"/>
    </row>
    <row r="14" spans="1:14" ht="41.4" x14ac:dyDescent="0.3">
      <c r="A14" s="207"/>
      <c r="B14" s="125">
        <v>5.1100000000000003</v>
      </c>
      <c r="C14" s="95" t="s">
        <v>334</v>
      </c>
      <c r="D14" s="178"/>
      <c r="E14" s="127" t="s">
        <v>335</v>
      </c>
      <c r="F14" s="83"/>
      <c r="H14" s="189">
        <f>IF(D14&lt;&gt;'EOI DATA'!AG4,1,0)</f>
        <v>1</v>
      </c>
      <c r="N14" s="217"/>
    </row>
    <row r="15" spans="1:14" ht="69" x14ac:dyDescent="0.3">
      <c r="A15" s="207"/>
      <c r="B15" s="125">
        <v>5.12</v>
      </c>
      <c r="C15" s="95" t="s">
        <v>240</v>
      </c>
      <c r="D15" s="106"/>
      <c r="E15" s="127" t="s">
        <v>336</v>
      </c>
      <c r="F15" s="83"/>
    </row>
    <row r="16" spans="1:14" ht="69" x14ac:dyDescent="0.3">
      <c r="A16" s="207"/>
      <c r="B16" s="125">
        <v>5.13</v>
      </c>
      <c r="C16" s="95" t="s">
        <v>418</v>
      </c>
      <c r="D16" s="174"/>
      <c r="E16" s="127" t="s">
        <v>404</v>
      </c>
      <c r="F16" s="83"/>
    </row>
    <row r="17" spans="1:6" ht="84" x14ac:dyDescent="0.3">
      <c r="A17" s="207"/>
      <c r="B17" s="125">
        <v>5.14</v>
      </c>
      <c r="C17" s="95" t="s">
        <v>241</v>
      </c>
      <c r="D17" s="174"/>
      <c r="E17" s="127" t="s">
        <v>405</v>
      </c>
      <c r="F17" s="83"/>
    </row>
    <row r="18" spans="1:6" s="98" customFormat="1" ht="48" x14ac:dyDescent="0.3">
      <c r="A18" s="77"/>
      <c r="B18" s="125">
        <v>5.15</v>
      </c>
      <c r="C18" s="95" t="s">
        <v>198</v>
      </c>
      <c r="D18" s="107"/>
      <c r="E18" s="127" t="s">
        <v>226</v>
      </c>
      <c r="F18" s="216"/>
    </row>
    <row r="19" spans="1:6" ht="10.050000000000001" customHeight="1" x14ac:dyDescent="0.3">
      <c r="A19" s="207"/>
      <c r="B19" s="208"/>
      <c r="C19" s="209"/>
      <c r="D19" s="210"/>
      <c r="E19" s="211"/>
      <c r="F19" s="83"/>
    </row>
    <row r="20" spans="1:6" x14ac:dyDescent="0.3"/>
    <row r="21" spans="1:6" x14ac:dyDescent="0.3"/>
    <row r="22" spans="1:6" x14ac:dyDescent="0.3"/>
    <row r="23" spans="1:6" x14ac:dyDescent="0.3"/>
    <row r="24" spans="1:6" x14ac:dyDescent="0.3"/>
  </sheetData>
  <sheetProtection algorithmName="SHA-512" hashValue="FLP9ygg+HayMNyZFclXXRAXiEq1yLQZUXXMAR5tXNzhjMVilkSy80bC6ETfRDuYj2vFD/CGoQV7rFM1ZMSYrGg==" saltValue="YSKy38LQkGEvBBzvdp3WHg==" spinCount="100000" sheet="1" formatColumns="0" formatRows="0"/>
  <mergeCells count="1">
    <mergeCell ref="A1:F1"/>
  </mergeCells>
  <dataValidations count="4">
    <dataValidation type="list" allowBlank="1" showInputMessage="1" showErrorMessage="1" sqref="D5 D15" xr:uid="{00000000-0002-0000-0500-000000000000}">
      <formula1>"Yes,No"</formula1>
    </dataValidation>
    <dataValidation type="list" allowBlank="1" showInputMessage="1" showErrorMessage="1" sqref="D4" xr:uid="{00000000-0002-0000-0500-000001000000}">
      <formula1>Project_stage</formula1>
    </dataValidation>
    <dataValidation type="list" allowBlank="1" showInputMessage="1" showErrorMessage="1" sqref="D7" xr:uid="{00000000-0002-0000-0500-000002000000}">
      <formula1>"All components included,Some components included,None of these components included"</formula1>
    </dataValidation>
    <dataValidation type="list" allowBlank="1" showInputMessage="1" showErrorMessage="1" errorTitle="Invalid Response" error="Please select Yes or No from the dropdown list." sqref="D10 D12" xr:uid="{00000000-0002-0000-0500-000004000000}">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sheetPr>
  <dimension ref="A1:I38"/>
  <sheetViews>
    <sheetView workbookViewId="0">
      <selection activeCell="D4" sqref="D4"/>
    </sheetView>
  </sheetViews>
  <sheetFormatPr defaultColWidth="0" defaultRowHeight="14.4" zeroHeight="1" x14ac:dyDescent="0.3"/>
  <cols>
    <col min="1" max="1" width="1.77734375" style="227" customWidth="1"/>
    <col min="2" max="2" width="8.77734375" style="227" customWidth="1"/>
    <col min="3" max="3" width="40.77734375" style="98" customWidth="1"/>
    <col min="4" max="4" width="50.77734375" style="228" customWidth="1"/>
    <col min="5" max="5" width="40.77734375" style="227" customWidth="1"/>
    <col min="6" max="6" width="1.77734375" style="227" customWidth="1"/>
    <col min="7" max="7" width="48" style="227" hidden="1" customWidth="1"/>
    <col min="8" max="16384" width="8.77734375" style="227" hidden="1"/>
  </cols>
  <sheetData>
    <row r="1" spans="1:9" ht="21" x14ac:dyDescent="0.3">
      <c r="A1" s="289" t="s">
        <v>309</v>
      </c>
      <c r="B1" s="289"/>
      <c r="C1" s="289"/>
      <c r="D1" s="289"/>
      <c r="E1" s="289"/>
      <c r="F1" s="289"/>
    </row>
    <row r="2" spans="1:9" s="231" customFormat="1" ht="22.8" x14ac:dyDescent="0.3">
      <c r="A2" s="90"/>
      <c r="B2" s="91"/>
      <c r="C2" s="78"/>
      <c r="D2" s="91"/>
      <c r="E2" s="91"/>
      <c r="F2" s="90"/>
    </row>
    <row r="3" spans="1:9" s="232" customFormat="1" ht="15.6" x14ac:dyDescent="0.3">
      <c r="A3" s="88"/>
      <c r="B3" s="89" t="s">
        <v>105</v>
      </c>
      <c r="C3" s="37" t="s">
        <v>320</v>
      </c>
      <c r="D3" s="89" t="s">
        <v>106</v>
      </c>
      <c r="E3" s="89" t="s">
        <v>104</v>
      </c>
      <c r="F3" s="88"/>
      <c r="G3" s="232" t="s">
        <v>246</v>
      </c>
    </row>
    <row r="4" spans="1:9" s="229" customFormat="1" ht="24" x14ac:dyDescent="0.3">
      <c r="A4" s="230"/>
      <c r="B4" s="125">
        <v>6.01</v>
      </c>
      <c r="C4" s="95" t="s">
        <v>8</v>
      </c>
      <c r="D4" s="222"/>
      <c r="E4" s="127" t="s">
        <v>341</v>
      </c>
      <c r="F4" s="88"/>
    </row>
    <row r="5" spans="1:9" s="229" customFormat="1" ht="27.6" x14ac:dyDescent="0.3">
      <c r="A5" s="230"/>
      <c r="B5" s="125">
        <v>6.02</v>
      </c>
      <c r="C5" s="95" t="s">
        <v>339</v>
      </c>
      <c r="D5" s="223">
        <f>'4.0 Plan of Activities'!M15</f>
        <v>0</v>
      </c>
      <c r="E5" s="127" t="s">
        <v>340</v>
      </c>
      <c r="F5" s="88"/>
      <c r="H5" s="229">
        <f>IF(D4&lt;&gt;D5,1,0)</f>
        <v>0</v>
      </c>
      <c r="I5" s="227"/>
    </row>
    <row r="6" spans="1:9" s="229" customFormat="1" ht="27.6" x14ac:dyDescent="0.3">
      <c r="A6" s="230"/>
      <c r="B6" s="125">
        <v>6.03</v>
      </c>
      <c r="C6" s="95" t="s">
        <v>203</v>
      </c>
      <c r="D6" s="179"/>
      <c r="E6" s="127" t="s">
        <v>308</v>
      </c>
      <c r="F6" s="88"/>
      <c r="H6" s="229">
        <f>IF(D6&lt;&gt;'EOI DATA'!AN4,1,0)</f>
        <v>1</v>
      </c>
    </row>
    <row r="7" spans="1:9" ht="96" x14ac:dyDescent="0.3">
      <c r="A7" s="90"/>
      <c r="B7" s="125">
        <v>6.04</v>
      </c>
      <c r="C7" s="95" t="s">
        <v>220</v>
      </c>
      <c r="D7" s="107"/>
      <c r="E7" s="127" t="s">
        <v>406</v>
      </c>
      <c r="F7" s="225"/>
    </row>
    <row r="8" spans="1:9" s="229" customFormat="1" ht="69" x14ac:dyDescent="0.3">
      <c r="A8" s="230"/>
      <c r="B8" s="125">
        <v>6.05</v>
      </c>
      <c r="C8" s="95" t="s">
        <v>274</v>
      </c>
      <c r="D8" s="107"/>
      <c r="E8" s="127" t="s">
        <v>342</v>
      </c>
      <c r="F8" s="88"/>
    </row>
    <row r="9" spans="1:9" s="229" customFormat="1" ht="36" x14ac:dyDescent="0.3">
      <c r="A9" s="230"/>
      <c r="B9" s="125">
        <v>6.06</v>
      </c>
      <c r="C9" s="95" t="s">
        <v>221</v>
      </c>
      <c r="D9" s="107"/>
      <c r="E9" s="127" t="s">
        <v>343</v>
      </c>
      <c r="F9" s="88"/>
    </row>
    <row r="10" spans="1:9" s="229" customFormat="1" ht="41.4" x14ac:dyDescent="0.3">
      <c r="A10" s="230"/>
      <c r="B10" s="125">
        <v>6.07</v>
      </c>
      <c r="C10" s="95" t="s">
        <v>222</v>
      </c>
      <c r="D10" s="107"/>
      <c r="E10" s="127" t="s">
        <v>344</v>
      </c>
      <c r="F10" s="88"/>
    </row>
    <row r="11" spans="1:9" s="229" customFormat="1" ht="48" x14ac:dyDescent="0.3">
      <c r="A11" s="230"/>
      <c r="B11" s="125">
        <v>6.08</v>
      </c>
      <c r="C11" s="95" t="s">
        <v>223</v>
      </c>
      <c r="D11" s="107"/>
      <c r="E11" s="127" t="s">
        <v>345</v>
      </c>
      <c r="F11" s="88"/>
    </row>
    <row r="12" spans="1:9" s="229" customFormat="1" ht="48" x14ac:dyDescent="0.3">
      <c r="A12" s="230"/>
      <c r="B12" s="125">
        <v>6.09</v>
      </c>
      <c r="C12" s="95" t="s">
        <v>120</v>
      </c>
      <c r="D12" s="180"/>
      <c r="E12" s="127" t="s">
        <v>346</v>
      </c>
      <c r="F12" s="88"/>
      <c r="H12" s="229">
        <f>IF(D12&lt;&gt;'EOI DATA'!AO4,1,0)</f>
        <v>1</v>
      </c>
    </row>
    <row r="13" spans="1:9" s="229" customFormat="1" ht="41.4" x14ac:dyDescent="0.3">
      <c r="A13" s="230"/>
      <c r="B13" s="125">
        <v>6.1</v>
      </c>
      <c r="C13" s="95" t="s">
        <v>349</v>
      </c>
      <c r="D13" s="179"/>
      <c r="E13" s="127" t="s">
        <v>347</v>
      </c>
      <c r="F13" s="88"/>
      <c r="H13" s="229">
        <f>IF(D13&lt;&gt;'EOI DATA'!AP4,1,0)</f>
        <v>0</v>
      </c>
    </row>
    <row r="14" spans="1:9" s="229" customFormat="1" ht="36" x14ac:dyDescent="0.3">
      <c r="A14" s="230"/>
      <c r="B14" s="125">
        <v>6.11</v>
      </c>
      <c r="C14" s="95" t="s">
        <v>348</v>
      </c>
      <c r="D14" s="224"/>
      <c r="E14" s="127" t="s">
        <v>420</v>
      </c>
      <c r="F14" s="88"/>
    </row>
    <row r="15" spans="1:9" s="229" customFormat="1" ht="27.6" x14ac:dyDescent="0.3">
      <c r="A15" s="230"/>
      <c r="B15" s="125">
        <v>6.12</v>
      </c>
      <c r="C15" s="95" t="s">
        <v>119</v>
      </c>
      <c r="D15" s="179"/>
      <c r="E15" s="127"/>
      <c r="F15" s="88"/>
      <c r="H15" s="229">
        <f>IF(D15&lt;&gt;'EOI DATA'!AM4,1,0)</f>
        <v>0</v>
      </c>
    </row>
    <row r="16" spans="1:9" s="229" customFormat="1" ht="156" x14ac:dyDescent="0.3">
      <c r="A16" s="230"/>
      <c r="B16" s="125">
        <v>6.13</v>
      </c>
      <c r="C16" s="95" t="s">
        <v>232</v>
      </c>
      <c r="D16" s="178"/>
      <c r="E16" s="127" t="s">
        <v>387</v>
      </c>
      <c r="F16" s="88"/>
    </row>
    <row r="17" spans="1:8" s="229" customFormat="1" ht="101.1" customHeight="1" x14ac:dyDescent="0.3">
      <c r="A17" s="230"/>
      <c r="B17" s="125">
        <v>6.14</v>
      </c>
      <c r="C17" s="95" t="s">
        <v>389</v>
      </c>
      <c r="D17" s="179"/>
      <c r="E17" s="127" t="s">
        <v>389</v>
      </c>
      <c r="F17" s="88"/>
    </row>
    <row r="18" spans="1:8" ht="132" x14ac:dyDescent="0.3">
      <c r="A18" s="225"/>
      <c r="B18" s="125">
        <v>6.15</v>
      </c>
      <c r="C18" s="95" t="s">
        <v>388</v>
      </c>
      <c r="D18" s="107"/>
      <c r="E18" s="127" t="s">
        <v>407</v>
      </c>
      <c r="F18" s="90"/>
    </row>
    <row r="19" spans="1:8" s="229" customFormat="1" ht="36" x14ac:dyDescent="0.3">
      <c r="A19" s="230"/>
      <c r="B19" s="125">
        <v>6.16</v>
      </c>
      <c r="C19" s="95" t="s">
        <v>121</v>
      </c>
      <c r="D19" s="179"/>
      <c r="E19" s="127" t="s">
        <v>350</v>
      </c>
      <c r="F19" s="88"/>
      <c r="H19" s="229">
        <f>IF(D19&lt;&gt;'EOI DATA'!AR4,1,0)</f>
        <v>1</v>
      </c>
    </row>
    <row r="20" spans="1:8" s="229" customFormat="1" ht="120" x14ac:dyDescent="0.3">
      <c r="A20" s="230"/>
      <c r="B20" s="125">
        <v>6.17</v>
      </c>
      <c r="C20" s="95" t="s">
        <v>351</v>
      </c>
      <c r="D20" s="123"/>
      <c r="E20" s="127" t="s">
        <v>408</v>
      </c>
      <c r="F20" s="88"/>
    </row>
    <row r="21" spans="1:8" s="229" customFormat="1" ht="84" x14ac:dyDescent="0.3">
      <c r="A21" s="230"/>
      <c r="B21" s="125">
        <v>6.18</v>
      </c>
      <c r="C21" s="95" t="s">
        <v>352</v>
      </c>
      <c r="D21" s="123"/>
      <c r="E21" s="127" t="s">
        <v>409</v>
      </c>
      <c r="F21" s="88"/>
    </row>
    <row r="22" spans="1:8" s="229" customFormat="1" ht="27.6" x14ac:dyDescent="0.3">
      <c r="A22" s="230"/>
      <c r="B22" s="125">
        <v>6.19</v>
      </c>
      <c r="C22" s="95" t="s">
        <v>233</v>
      </c>
      <c r="D22" s="123"/>
      <c r="E22" s="127" t="s">
        <v>342</v>
      </c>
      <c r="F22" s="88"/>
    </row>
    <row r="23" spans="1:8" s="229" customFormat="1" ht="55.2" x14ac:dyDescent="0.3">
      <c r="A23" s="230"/>
      <c r="B23" s="125">
        <v>6.2</v>
      </c>
      <c r="C23" s="95" t="s">
        <v>122</v>
      </c>
      <c r="D23" s="179"/>
      <c r="E23" s="127" t="s">
        <v>353</v>
      </c>
      <c r="F23" s="88"/>
      <c r="H23" s="229">
        <f>IF(D23&lt;&gt;'EOI DATA'!AS4,1,0)</f>
        <v>1</v>
      </c>
    </row>
    <row r="24" spans="1:8" s="229" customFormat="1" ht="110.4" x14ac:dyDescent="0.3">
      <c r="A24" s="230"/>
      <c r="B24" s="125">
        <v>6.21</v>
      </c>
      <c r="C24" s="95" t="s">
        <v>354</v>
      </c>
      <c r="D24" s="123"/>
      <c r="E24" s="127" t="s">
        <v>410</v>
      </c>
      <c r="F24" s="88"/>
    </row>
    <row r="25" spans="1:8" s="98" customFormat="1" ht="48" x14ac:dyDescent="0.3">
      <c r="A25" s="77"/>
      <c r="B25" s="125">
        <v>6.22</v>
      </c>
      <c r="C25" s="95" t="s">
        <v>198</v>
      </c>
      <c r="D25" s="123"/>
      <c r="E25" s="127" t="s">
        <v>328</v>
      </c>
      <c r="F25" s="216"/>
    </row>
    <row r="26" spans="1:8" ht="10.050000000000001" customHeight="1" x14ac:dyDescent="0.3">
      <c r="A26" s="225"/>
      <c r="B26" s="225"/>
      <c r="C26" s="216"/>
      <c r="D26" s="226"/>
      <c r="E26" s="92"/>
      <c r="F26" s="92"/>
    </row>
    <row r="27" spans="1:8" x14ac:dyDescent="0.3"/>
    <row r="28" spans="1:8" x14ac:dyDescent="0.3"/>
    <row r="29" spans="1:8" x14ac:dyDescent="0.3"/>
    <row r="30" spans="1:8" x14ac:dyDescent="0.3"/>
    <row r="31" spans="1:8" x14ac:dyDescent="0.3"/>
    <row r="32" spans="1:8" x14ac:dyDescent="0.3"/>
    <row r="33" x14ac:dyDescent="0.3"/>
    <row r="34" x14ac:dyDescent="0.3"/>
    <row r="35" x14ac:dyDescent="0.3"/>
    <row r="36" x14ac:dyDescent="0.3"/>
    <row r="37" x14ac:dyDescent="0.3"/>
    <row r="38" x14ac:dyDescent="0.3"/>
  </sheetData>
  <sheetProtection algorithmName="SHA-512" hashValue="N/VePpQM2nkJtex4YSUWsRTwAAesNNcS0L6kNQWtB+ol6/rXVVvPOn+blJKDyS+lTF5RcPHRJ9Vv6d2ApZ+hNg==" saltValue="IYHZoyfinrHoMkSDjGA5Rw==" spinCount="100000" sheet="1" formatColumns="0" formatRows="0"/>
  <mergeCells count="1">
    <mergeCell ref="A1:F1"/>
  </mergeCells>
  <dataValidations count="2">
    <dataValidation type="list" allowBlank="1" showInputMessage="1" showErrorMessage="1" sqref="D19 D12" xr:uid="{00000000-0002-0000-0600-000000000000}">
      <formula1>"Yes,No"</formula1>
    </dataValidation>
    <dataValidation type="list" allowBlank="1" showInputMessage="1" showErrorMessage="1" sqref="D16" xr:uid="{00000000-0002-0000-0600-000001000000}">
      <formula1>"Yes,No,N/A"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'OTHER DATA'!$H$3:$H$6</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7"/>
    <pageSetUpPr fitToPage="1"/>
  </sheetPr>
  <dimension ref="A1:K31"/>
  <sheetViews>
    <sheetView topLeftCell="A3" workbookViewId="0">
      <selection activeCell="A3" sqref="A3"/>
    </sheetView>
  </sheetViews>
  <sheetFormatPr defaultColWidth="0" defaultRowHeight="14.4" zeroHeight="1" x14ac:dyDescent="0.3"/>
  <cols>
    <col min="1" max="1" width="1.5546875" style="122" customWidth="1"/>
    <col min="2" max="2" width="11.21875" style="122" customWidth="1"/>
    <col min="3" max="3" width="27.21875" style="122" customWidth="1"/>
    <col min="4" max="5" width="54" style="122" customWidth="1"/>
    <col min="6" max="6" width="19.77734375" style="122" customWidth="1"/>
    <col min="7" max="7" width="60.77734375" style="122" customWidth="1"/>
    <col min="8" max="8" width="1.77734375" style="122" customWidth="1"/>
    <col min="9" max="16384" width="9.21875" style="122" hidden="1"/>
  </cols>
  <sheetData>
    <row r="1" spans="1:11" ht="41.1" customHeight="1" x14ac:dyDescent="0.3">
      <c r="A1" s="290" t="s">
        <v>310</v>
      </c>
      <c r="B1" s="291"/>
      <c r="C1" s="291"/>
      <c r="D1" s="291"/>
      <c r="E1" s="291"/>
      <c r="F1" s="291"/>
      <c r="G1" s="291"/>
      <c r="H1" s="292"/>
    </row>
    <row r="2" spans="1:11" ht="15" customHeight="1" x14ac:dyDescent="0.3">
      <c r="A2" s="12"/>
      <c r="B2" s="11"/>
      <c r="C2" s="11"/>
      <c r="D2" s="171"/>
      <c r="E2" s="11"/>
      <c r="F2" s="11"/>
      <c r="G2" s="11"/>
      <c r="H2" s="133"/>
    </row>
    <row r="3" spans="1:11" ht="21" x14ac:dyDescent="0.3">
      <c r="A3" s="12"/>
      <c r="B3" s="293" t="s">
        <v>445</v>
      </c>
      <c r="C3" s="293"/>
      <c r="D3" s="293"/>
      <c r="E3" s="293"/>
      <c r="F3" s="293"/>
      <c r="G3" s="293"/>
      <c r="H3" s="133"/>
    </row>
    <row r="4" spans="1:11" ht="15" customHeight="1" x14ac:dyDescent="0.3">
      <c r="A4" s="12"/>
      <c r="B4" s="11"/>
      <c r="C4" s="11"/>
      <c r="D4" s="11"/>
      <c r="E4" s="11"/>
      <c r="F4" s="11"/>
      <c r="G4" s="11"/>
      <c r="H4" s="133"/>
    </row>
    <row r="5" spans="1:11" ht="63.75" customHeight="1" x14ac:dyDescent="0.3">
      <c r="A5" s="10"/>
      <c r="B5" s="137" t="s">
        <v>105</v>
      </c>
      <c r="C5" s="136" t="s">
        <v>270</v>
      </c>
      <c r="D5" s="136" t="s">
        <v>125</v>
      </c>
      <c r="E5" s="136" t="s">
        <v>205</v>
      </c>
      <c r="F5" s="136" t="s">
        <v>189</v>
      </c>
      <c r="G5" s="136" t="s">
        <v>269</v>
      </c>
      <c r="H5" s="134"/>
    </row>
    <row r="6" spans="1:11" ht="63.75" customHeight="1" x14ac:dyDescent="0.3">
      <c r="A6" s="10"/>
      <c r="B6" s="137" t="str">
        <f>IF(C6="","",1)</f>
        <v/>
      </c>
      <c r="C6" s="138"/>
      <c r="D6" s="138"/>
      <c r="E6" s="138"/>
      <c r="F6" s="138"/>
      <c r="G6" s="138"/>
      <c r="H6" s="135"/>
      <c r="K6" s="122">
        <f>IF(B6="",0,1)</f>
        <v>0</v>
      </c>
    </row>
    <row r="7" spans="1:11" ht="68.25" customHeight="1" x14ac:dyDescent="0.3">
      <c r="A7" s="10"/>
      <c r="B7" s="137" t="str">
        <f>IF(C7="","",B6+1)</f>
        <v/>
      </c>
      <c r="C7" s="138"/>
      <c r="D7" s="138"/>
      <c r="E7" s="138"/>
      <c r="F7" s="138"/>
      <c r="G7" s="138"/>
      <c r="H7" s="135"/>
      <c r="K7" s="122">
        <f t="shared" ref="K7:K29" si="0">IF(B7="",0,1)</f>
        <v>0</v>
      </c>
    </row>
    <row r="8" spans="1:11" ht="61.5" customHeight="1" x14ac:dyDescent="0.3">
      <c r="A8" s="10"/>
      <c r="B8" s="137" t="str">
        <f t="shared" ref="B8:B29" si="1">IF(C8="","",B7+1)</f>
        <v/>
      </c>
      <c r="C8" s="138"/>
      <c r="D8" s="138"/>
      <c r="E8" s="138"/>
      <c r="F8" s="138"/>
      <c r="G8" s="138"/>
      <c r="H8" s="135"/>
      <c r="K8" s="122">
        <f t="shared" si="0"/>
        <v>0</v>
      </c>
    </row>
    <row r="9" spans="1:11" ht="65.25" customHeight="1" x14ac:dyDescent="0.3">
      <c r="A9" s="10"/>
      <c r="B9" s="137" t="str">
        <f t="shared" si="1"/>
        <v/>
      </c>
      <c r="C9" s="138"/>
      <c r="D9" s="138"/>
      <c r="E9" s="138"/>
      <c r="F9" s="138"/>
      <c r="G9" s="138"/>
      <c r="H9" s="135"/>
      <c r="K9" s="122">
        <f t="shared" si="0"/>
        <v>0</v>
      </c>
    </row>
    <row r="10" spans="1:11" ht="63.75" customHeight="1" x14ac:dyDescent="0.3">
      <c r="A10" s="10"/>
      <c r="B10" s="137" t="str">
        <f>IF(C10="","",#REF!+1)</f>
        <v/>
      </c>
      <c r="C10" s="138"/>
      <c r="D10" s="138"/>
      <c r="E10" s="138"/>
      <c r="F10" s="138"/>
      <c r="G10" s="138"/>
      <c r="H10" s="135"/>
      <c r="K10" s="122">
        <f t="shared" si="0"/>
        <v>0</v>
      </c>
    </row>
    <row r="11" spans="1:11" ht="63.75" customHeight="1" x14ac:dyDescent="0.3">
      <c r="A11" s="10"/>
      <c r="B11" s="137" t="str">
        <f t="shared" si="1"/>
        <v/>
      </c>
      <c r="C11" s="138"/>
      <c r="D11" s="138"/>
      <c r="E11" s="138"/>
      <c r="F11" s="138"/>
      <c r="G11" s="138"/>
      <c r="H11" s="135"/>
      <c r="K11" s="122">
        <f t="shared" si="0"/>
        <v>0</v>
      </c>
    </row>
    <row r="12" spans="1:11" ht="65.25" customHeight="1" x14ac:dyDescent="0.3">
      <c r="A12" s="10"/>
      <c r="B12" s="137" t="str">
        <f t="shared" si="1"/>
        <v/>
      </c>
      <c r="C12" s="138"/>
      <c r="D12" s="138"/>
      <c r="E12" s="138"/>
      <c r="F12" s="138"/>
      <c r="G12" s="138"/>
      <c r="H12" s="135"/>
      <c r="K12" s="122">
        <f t="shared" si="0"/>
        <v>0</v>
      </c>
    </row>
    <row r="13" spans="1:11" ht="65.25" customHeight="1" x14ac:dyDescent="0.3">
      <c r="A13" s="10"/>
      <c r="B13" s="137" t="str">
        <f t="shared" si="1"/>
        <v/>
      </c>
      <c r="C13" s="138"/>
      <c r="D13" s="138"/>
      <c r="E13" s="138"/>
      <c r="F13" s="138"/>
      <c r="G13" s="138"/>
      <c r="H13" s="135"/>
      <c r="K13" s="122">
        <f t="shared" si="0"/>
        <v>0</v>
      </c>
    </row>
    <row r="14" spans="1:11" ht="65.25" customHeight="1" x14ac:dyDescent="0.3">
      <c r="A14" s="10"/>
      <c r="B14" s="137" t="str">
        <f t="shared" si="1"/>
        <v/>
      </c>
      <c r="C14" s="138"/>
      <c r="D14" s="138"/>
      <c r="E14" s="138"/>
      <c r="F14" s="138"/>
      <c r="G14" s="138"/>
      <c r="H14" s="135"/>
      <c r="K14" s="122">
        <f t="shared" si="0"/>
        <v>0</v>
      </c>
    </row>
    <row r="15" spans="1:11" ht="65.25" customHeight="1" x14ac:dyDescent="0.3">
      <c r="A15" s="10"/>
      <c r="B15" s="137" t="str">
        <f t="shared" si="1"/>
        <v/>
      </c>
      <c r="C15" s="138"/>
      <c r="D15" s="138"/>
      <c r="E15" s="138"/>
      <c r="F15" s="138"/>
      <c r="G15" s="138"/>
      <c r="H15" s="135"/>
      <c r="K15" s="122">
        <f t="shared" si="0"/>
        <v>0</v>
      </c>
    </row>
    <row r="16" spans="1:11" ht="65.25" customHeight="1" x14ac:dyDescent="0.3">
      <c r="A16" s="10"/>
      <c r="B16" s="137" t="str">
        <f t="shared" si="1"/>
        <v/>
      </c>
      <c r="C16" s="138"/>
      <c r="D16" s="138"/>
      <c r="E16" s="138"/>
      <c r="F16" s="138"/>
      <c r="G16" s="138"/>
      <c r="H16" s="135"/>
      <c r="K16" s="122">
        <f t="shared" si="0"/>
        <v>0</v>
      </c>
    </row>
    <row r="17" spans="1:11" ht="65.25" customHeight="1" x14ac:dyDescent="0.3">
      <c r="A17" s="10"/>
      <c r="B17" s="137" t="str">
        <f t="shared" si="1"/>
        <v/>
      </c>
      <c r="C17" s="138"/>
      <c r="D17" s="138"/>
      <c r="E17" s="138"/>
      <c r="F17" s="138"/>
      <c r="G17" s="138"/>
      <c r="H17" s="135"/>
      <c r="K17" s="122">
        <f t="shared" si="0"/>
        <v>0</v>
      </c>
    </row>
    <row r="18" spans="1:11" ht="65.25" customHeight="1" x14ac:dyDescent="0.3">
      <c r="A18" s="10"/>
      <c r="B18" s="137" t="str">
        <f t="shared" si="1"/>
        <v/>
      </c>
      <c r="C18" s="138"/>
      <c r="D18" s="138"/>
      <c r="E18" s="138"/>
      <c r="F18" s="138"/>
      <c r="G18" s="138"/>
      <c r="H18" s="135"/>
      <c r="K18" s="122">
        <f t="shared" si="0"/>
        <v>0</v>
      </c>
    </row>
    <row r="19" spans="1:11" ht="66.75" customHeight="1" x14ac:dyDescent="0.3">
      <c r="A19" s="10"/>
      <c r="B19" s="137" t="str">
        <f t="shared" si="1"/>
        <v/>
      </c>
      <c r="C19" s="138"/>
      <c r="D19" s="138"/>
      <c r="E19" s="138"/>
      <c r="F19" s="138"/>
      <c r="G19" s="138"/>
      <c r="H19" s="135"/>
      <c r="K19" s="122">
        <f t="shared" si="0"/>
        <v>0</v>
      </c>
    </row>
    <row r="20" spans="1:11" ht="61.5" customHeight="1" x14ac:dyDescent="0.3">
      <c r="A20" s="10"/>
      <c r="B20" s="137" t="str">
        <f t="shared" si="1"/>
        <v/>
      </c>
      <c r="C20" s="138"/>
      <c r="D20" s="138"/>
      <c r="E20" s="138"/>
      <c r="F20" s="138"/>
      <c r="G20" s="138"/>
      <c r="H20" s="135"/>
      <c r="K20" s="122">
        <f t="shared" si="0"/>
        <v>0</v>
      </c>
    </row>
    <row r="21" spans="1:11" ht="61.5" customHeight="1" x14ac:dyDescent="0.3">
      <c r="A21" s="10"/>
      <c r="B21" s="137" t="str">
        <f t="shared" si="1"/>
        <v/>
      </c>
      <c r="C21" s="138"/>
      <c r="D21" s="138"/>
      <c r="E21" s="138"/>
      <c r="F21" s="138"/>
      <c r="G21" s="138"/>
      <c r="H21" s="135"/>
      <c r="K21" s="122">
        <f t="shared" si="0"/>
        <v>0</v>
      </c>
    </row>
    <row r="22" spans="1:11" ht="61.5" customHeight="1" x14ac:dyDescent="0.3">
      <c r="A22" s="10"/>
      <c r="B22" s="137" t="str">
        <f t="shared" si="1"/>
        <v/>
      </c>
      <c r="C22" s="138"/>
      <c r="D22" s="138"/>
      <c r="E22" s="138"/>
      <c r="F22" s="138"/>
      <c r="G22" s="138"/>
      <c r="H22" s="135"/>
      <c r="K22" s="122">
        <f t="shared" si="0"/>
        <v>0</v>
      </c>
    </row>
    <row r="23" spans="1:11" ht="61.5" customHeight="1" x14ac:dyDescent="0.3">
      <c r="A23" s="10"/>
      <c r="B23" s="137" t="str">
        <f t="shared" si="1"/>
        <v/>
      </c>
      <c r="C23" s="138"/>
      <c r="D23" s="138"/>
      <c r="E23" s="138"/>
      <c r="F23" s="138"/>
      <c r="G23" s="138"/>
      <c r="H23" s="135"/>
      <c r="K23" s="122">
        <f t="shared" si="0"/>
        <v>0</v>
      </c>
    </row>
    <row r="24" spans="1:11" ht="61.5" customHeight="1" x14ac:dyDescent="0.3">
      <c r="A24" s="10"/>
      <c r="B24" s="137" t="str">
        <f t="shared" si="1"/>
        <v/>
      </c>
      <c r="C24" s="138"/>
      <c r="D24" s="138"/>
      <c r="E24" s="138"/>
      <c r="F24" s="138"/>
      <c r="G24" s="138"/>
      <c r="H24" s="135"/>
      <c r="K24" s="122">
        <f t="shared" si="0"/>
        <v>0</v>
      </c>
    </row>
    <row r="25" spans="1:11" ht="61.5" customHeight="1" x14ac:dyDescent="0.3">
      <c r="A25" s="10"/>
      <c r="B25" s="137" t="str">
        <f t="shared" si="1"/>
        <v/>
      </c>
      <c r="C25" s="138"/>
      <c r="D25" s="138"/>
      <c r="E25" s="138"/>
      <c r="F25" s="138"/>
      <c r="G25" s="138"/>
      <c r="H25" s="135"/>
      <c r="K25" s="122">
        <f t="shared" si="0"/>
        <v>0</v>
      </c>
    </row>
    <row r="26" spans="1:11" ht="63" customHeight="1" x14ac:dyDescent="0.3">
      <c r="A26" s="10"/>
      <c r="B26" s="137" t="str">
        <f t="shared" si="1"/>
        <v/>
      </c>
      <c r="C26" s="138"/>
      <c r="D26" s="138"/>
      <c r="E26" s="138"/>
      <c r="F26" s="138"/>
      <c r="G26" s="138"/>
      <c r="H26" s="135"/>
      <c r="K26" s="122">
        <f t="shared" si="0"/>
        <v>0</v>
      </c>
    </row>
    <row r="27" spans="1:11" ht="53.25" customHeight="1" x14ac:dyDescent="0.3">
      <c r="A27" s="10"/>
      <c r="B27" s="137" t="str">
        <f t="shared" si="1"/>
        <v/>
      </c>
      <c r="C27" s="138"/>
      <c r="D27" s="138"/>
      <c r="E27" s="138"/>
      <c r="F27" s="138"/>
      <c r="G27" s="138"/>
      <c r="H27" s="135"/>
      <c r="K27" s="122">
        <f t="shared" si="0"/>
        <v>0</v>
      </c>
    </row>
    <row r="28" spans="1:11" ht="56.25" customHeight="1" x14ac:dyDescent="0.3">
      <c r="A28" s="10"/>
      <c r="B28" s="137" t="str">
        <f t="shared" si="1"/>
        <v/>
      </c>
      <c r="C28" s="138"/>
      <c r="D28" s="138"/>
      <c r="E28" s="138"/>
      <c r="F28" s="138"/>
      <c r="G28" s="138"/>
      <c r="H28" s="135"/>
      <c r="K28" s="122">
        <f t="shared" si="0"/>
        <v>0</v>
      </c>
    </row>
    <row r="29" spans="1:11" ht="58.5" customHeight="1" x14ac:dyDescent="0.3">
      <c r="A29" s="10"/>
      <c r="B29" s="137" t="str">
        <f t="shared" si="1"/>
        <v/>
      </c>
      <c r="C29" s="138"/>
      <c r="D29" s="138"/>
      <c r="E29" s="138"/>
      <c r="F29" s="138"/>
      <c r="G29" s="138"/>
      <c r="H29" s="135"/>
      <c r="K29" s="122">
        <f t="shared" si="0"/>
        <v>0</v>
      </c>
    </row>
    <row r="30" spans="1:11" ht="15" thickBot="1" x14ac:dyDescent="0.35">
      <c r="A30" s="119"/>
      <c r="B30" s="120"/>
      <c r="C30" s="120"/>
      <c r="D30" s="120"/>
      <c r="E30" s="120"/>
      <c r="F30" s="120"/>
      <c r="G30" s="120"/>
      <c r="H30" s="121"/>
    </row>
    <row r="31" spans="1:11" x14ac:dyDescent="0.3"/>
  </sheetData>
  <sheetProtection algorithmName="SHA-512" hashValue="DgQiXNe19rbCpxJIEwDU292wO3ayqt9Qi320vyRxyIbJA18CmLbVS/Jy5sia+KL64FCPHp2CrTbn+bPoNh8BSg==" saltValue="dQEwExSHJsYihaFCPf9lPA==" spinCount="100000" sheet="1" formatColumns="0" formatRows="0"/>
  <mergeCells count="2">
    <mergeCell ref="A1:H1"/>
    <mergeCell ref="B3:G3"/>
  </mergeCells>
  <pageMargins left="0.25" right="0.25" top="0.75" bottom="0.75" header="0.3" footer="0.3"/>
  <pageSetup paperSize="8" scale="6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'OTHER DATA'!$M$3:$M$10</xm:f>
          </x14:formula1>
          <xm:sqref>F6:F29</xm:sqref>
        </x14:dataValidation>
        <x14:dataValidation type="list" allowBlank="1" showInputMessage="1" showErrorMessage="1" xr:uid="{00000000-0002-0000-0700-000001000000}">
          <x14:formula1>
            <xm:f>'OTHER DATA'!$N$3:$N$13</xm:f>
          </x14:formula1>
          <xm:sqref>C6:C29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86CD-31E5-4C2B-8E66-10D49F06A4FD}">
  <sheetPr>
    <tabColor theme="4"/>
  </sheetPr>
  <dimension ref="A1:I96"/>
  <sheetViews>
    <sheetView workbookViewId="0">
      <selection activeCell="F14" sqref="F14"/>
    </sheetView>
  </sheetViews>
  <sheetFormatPr defaultColWidth="0" defaultRowHeight="14.4" zeroHeight="1" x14ac:dyDescent="0.3"/>
  <cols>
    <col min="1" max="1" width="1.77734375" style="202" customWidth="1"/>
    <col min="2" max="2" width="27.5546875" style="202" customWidth="1"/>
    <col min="3" max="3" width="64.77734375" style="202" customWidth="1"/>
    <col min="4" max="4" width="19.21875" style="202" customWidth="1"/>
    <col min="5" max="5" width="1.77734375" style="202" customWidth="1"/>
    <col min="6" max="6" width="67.21875" style="202" customWidth="1"/>
    <col min="7" max="7" width="1.77734375" style="202" customWidth="1"/>
    <col min="8" max="8" width="18.44140625" style="202" hidden="1" customWidth="1"/>
    <col min="9" max="16384" width="43.5546875" style="202" hidden="1"/>
  </cols>
  <sheetData>
    <row r="1" spans="1:9" ht="41.1" customHeight="1" thickBot="1" x14ac:dyDescent="0.35">
      <c r="A1" s="295" t="s">
        <v>311</v>
      </c>
      <c r="B1" s="296"/>
      <c r="C1" s="296"/>
      <c r="D1" s="296"/>
      <c r="E1" s="296"/>
      <c r="F1" s="296"/>
      <c r="G1" s="296"/>
    </row>
    <row r="2" spans="1:9" ht="15" customHeight="1" x14ac:dyDescent="0.3">
      <c r="A2" s="235"/>
      <c r="B2" s="236"/>
      <c r="C2" s="236"/>
      <c r="D2" s="236"/>
      <c r="E2" s="236"/>
      <c r="F2" s="236"/>
      <c r="G2" s="236"/>
    </row>
    <row r="3" spans="1:9" ht="72.599999999999994" customHeight="1" x14ac:dyDescent="0.3">
      <c r="A3" s="2"/>
      <c r="B3" s="297" t="s">
        <v>312</v>
      </c>
      <c r="C3" s="298"/>
      <c r="D3" s="298"/>
      <c r="E3" s="298"/>
      <c r="F3" s="298"/>
      <c r="G3" s="2"/>
    </row>
    <row r="4" spans="1:9" ht="30.75" customHeight="1" x14ac:dyDescent="0.4">
      <c r="A4" s="2"/>
      <c r="B4" s="294" t="str">
        <f>'OTHER DATA'!L3</f>
        <v>1.0 Project Details</v>
      </c>
      <c r="C4" s="294"/>
      <c r="D4" s="2"/>
      <c r="E4" s="2"/>
      <c r="F4" s="2"/>
      <c r="G4" s="2"/>
    </row>
    <row r="5" spans="1:9" ht="3" customHeight="1" x14ac:dyDescent="0.3">
      <c r="A5" s="2"/>
      <c r="B5" s="2"/>
      <c r="C5" s="2"/>
      <c r="D5" s="2"/>
      <c r="E5" s="2"/>
      <c r="F5" s="2"/>
      <c r="G5" s="2"/>
    </row>
    <row r="6" spans="1:9" ht="33" customHeight="1" x14ac:dyDescent="0.3">
      <c r="A6" s="2"/>
      <c r="B6" s="299" t="s">
        <v>243</v>
      </c>
      <c r="C6" s="300"/>
      <c r="D6" s="130"/>
      <c r="E6" s="2"/>
      <c r="F6" s="129"/>
      <c r="G6" s="2"/>
      <c r="I6" s="202" t="str">
        <f>IF(COUNTBLANK('1.0 Project Details'!D7:D22)=0,"Yes","No")</f>
        <v>No</v>
      </c>
    </row>
    <row r="7" spans="1:9" ht="17.25" customHeight="1" x14ac:dyDescent="0.3">
      <c r="A7" s="2"/>
      <c r="B7" s="2"/>
      <c r="C7" s="2"/>
      <c r="D7" s="2"/>
      <c r="E7" s="2"/>
      <c r="F7" s="2"/>
      <c r="G7" s="2"/>
    </row>
    <row r="8" spans="1:9" ht="3" customHeight="1" x14ac:dyDescent="0.3">
      <c r="A8" s="2"/>
      <c r="B8" s="2"/>
      <c r="C8" s="2"/>
      <c r="D8" s="2"/>
      <c r="E8" s="2"/>
      <c r="F8" s="2"/>
      <c r="G8" s="2"/>
    </row>
    <row r="9" spans="1:9" ht="3" customHeight="1" x14ac:dyDescent="0.3">
      <c r="A9" s="2"/>
      <c r="B9" s="2"/>
      <c r="C9" s="2"/>
      <c r="D9" s="2"/>
      <c r="E9" s="2"/>
      <c r="F9" s="2"/>
      <c r="G9" s="2"/>
    </row>
    <row r="10" spans="1:9" ht="30.75" customHeight="1" x14ac:dyDescent="0.3">
      <c r="A10" s="2"/>
      <c r="B10" s="299" t="s">
        <v>419</v>
      </c>
      <c r="C10" s="300"/>
      <c r="D10" s="130"/>
      <c r="E10" s="2"/>
      <c r="F10" s="129"/>
      <c r="G10" s="2"/>
      <c r="I10" s="202" t="e">
        <f>IF(OR('1.0 Project Details'!H13="Bad",'1.0 Project Details'!H14="Bad"),"No","Yes")</f>
        <v>#REF!</v>
      </c>
    </row>
    <row r="11" spans="1:9" ht="30.75" customHeight="1" x14ac:dyDescent="0.4">
      <c r="A11" s="2"/>
      <c r="B11" s="294" t="str">
        <f>'OTHER DATA'!L4</f>
        <v>2.0 Issue Identification</v>
      </c>
      <c r="C11" s="294"/>
      <c r="D11" s="2"/>
      <c r="E11" s="2"/>
      <c r="F11" s="2"/>
      <c r="G11" s="2"/>
    </row>
    <row r="12" spans="1:9" ht="30.75" customHeight="1" x14ac:dyDescent="0.3">
      <c r="A12" s="2"/>
      <c r="B12" s="299" t="s">
        <v>244</v>
      </c>
      <c r="C12" s="300"/>
      <c r="D12" s="130"/>
      <c r="E12" s="2"/>
      <c r="F12" s="129"/>
      <c r="G12" s="2"/>
      <c r="I12" s="202" t="str">
        <f>IF(COUNTBLANK('2.0 Issue Identification'!D4:D18)=0,"Yes","No")</f>
        <v>No</v>
      </c>
    </row>
    <row r="13" spans="1:9" ht="3" customHeight="1" x14ac:dyDescent="0.3">
      <c r="A13" s="2"/>
      <c r="B13" s="2"/>
      <c r="C13" s="2"/>
      <c r="D13" s="2"/>
      <c r="E13" s="2"/>
      <c r="F13" s="2"/>
      <c r="G13" s="2"/>
    </row>
    <row r="14" spans="1:9" ht="58.5" customHeight="1" x14ac:dyDescent="0.3">
      <c r="A14" s="2"/>
      <c r="B14" s="299" t="s">
        <v>363</v>
      </c>
      <c r="C14" s="300"/>
      <c r="D14" s="130"/>
      <c r="E14" s="2"/>
      <c r="F14" s="129"/>
      <c r="G14" s="2"/>
      <c r="I14" s="202" t="str">
        <f>IF(OR('2.0 Issue Identification'!D6="",ISNUMBER(SEARCH("N/A",'2.0 Issue Identification'!D6)),LEN('2.0 Issue Identification'!D6)&lt;10),"No","Yes")</f>
        <v>No</v>
      </c>
    </row>
    <row r="15" spans="1:9" ht="3" customHeight="1" x14ac:dyDescent="0.3">
      <c r="A15" s="2"/>
      <c r="B15" s="2"/>
      <c r="C15" s="2"/>
      <c r="D15" s="2"/>
      <c r="E15" s="2"/>
      <c r="F15" s="2"/>
      <c r="G15" s="2"/>
    </row>
    <row r="16" spans="1:9" ht="3" customHeight="1" x14ac:dyDescent="0.3">
      <c r="A16" s="2"/>
      <c r="B16" s="2"/>
      <c r="C16" s="2"/>
      <c r="D16" s="2"/>
      <c r="E16" s="2"/>
      <c r="F16" s="2"/>
      <c r="G16" s="2"/>
    </row>
    <row r="17" spans="1:9" ht="36" customHeight="1" x14ac:dyDescent="0.3">
      <c r="A17" s="2"/>
      <c r="B17" s="299" t="s">
        <v>364</v>
      </c>
      <c r="C17" s="300"/>
      <c r="D17" s="130"/>
      <c r="E17" s="2"/>
      <c r="F17" s="129"/>
      <c r="G17" s="2"/>
      <c r="I17" s="202" t="str">
        <f>IF(OR('2.0 Issue Identification'!D9="",ISNUMBER(SEARCH("N/A",'2.0 Issue Identification'!D9)),LEN('2.0 Issue Identification'!D9)&lt;10),"No","Yes")</f>
        <v>No</v>
      </c>
    </row>
    <row r="18" spans="1:9" ht="3" customHeight="1" x14ac:dyDescent="0.3">
      <c r="A18" s="2"/>
      <c r="B18" s="2"/>
      <c r="C18" s="2"/>
      <c r="D18" s="2"/>
      <c r="E18" s="2"/>
      <c r="F18" s="2"/>
      <c r="G18" s="2"/>
    </row>
    <row r="19" spans="1:9" ht="30.75" customHeight="1" x14ac:dyDescent="0.3">
      <c r="A19" s="2"/>
      <c r="B19" s="299" t="s">
        <v>430</v>
      </c>
      <c r="C19" s="300"/>
      <c r="D19" s="130"/>
      <c r="E19" s="2"/>
      <c r="F19" s="129"/>
      <c r="G19" s="2"/>
      <c r="I19" s="202" t="str">
        <f>IF('2.0 Issue Identification'!D11="","No","Yes")</f>
        <v>No</v>
      </c>
    </row>
    <row r="20" spans="1:9" ht="3" customHeight="1" x14ac:dyDescent="0.3">
      <c r="A20" s="2"/>
      <c r="B20" s="2"/>
      <c r="C20" s="2"/>
      <c r="D20" s="2"/>
      <c r="E20" s="2"/>
      <c r="F20" s="2"/>
      <c r="G20" s="2"/>
    </row>
    <row r="21" spans="1:9" ht="30.75" customHeight="1" x14ac:dyDescent="0.4">
      <c r="A21" s="2"/>
      <c r="B21" s="294" t="str">
        <f>'OTHER DATA'!L5</f>
        <v>3.0 Benefits &amp; Collaboration</v>
      </c>
      <c r="C21" s="294"/>
      <c r="D21" s="2"/>
      <c r="E21" s="2"/>
      <c r="F21" s="2"/>
      <c r="G21" s="2"/>
    </row>
    <row r="22" spans="1:9" ht="3" customHeight="1" x14ac:dyDescent="0.3">
      <c r="A22" s="2"/>
      <c r="B22" s="2"/>
      <c r="C22" s="2"/>
      <c r="D22" s="2"/>
      <c r="E22" s="2"/>
      <c r="F22" s="2"/>
      <c r="G22" s="2"/>
    </row>
    <row r="23" spans="1:9" ht="30.75" customHeight="1" x14ac:dyDescent="0.3">
      <c r="A23" s="2"/>
      <c r="B23" s="299" t="s">
        <v>248</v>
      </c>
      <c r="C23" s="300"/>
      <c r="D23" s="130"/>
      <c r="E23" s="2"/>
      <c r="F23" s="129"/>
      <c r="G23" s="2"/>
      <c r="I23" s="202" t="str">
        <f>IF(COUNTBLANK('3.0 Benefits &amp; Collaboration'!D4:D18)=0,"Yes","No")</f>
        <v>No</v>
      </c>
    </row>
    <row r="24" spans="1:9" ht="3" customHeight="1" x14ac:dyDescent="0.3">
      <c r="A24" s="2"/>
      <c r="B24" s="2"/>
      <c r="C24" s="2"/>
      <c r="D24" s="2"/>
      <c r="E24" s="2"/>
      <c r="F24" s="2"/>
      <c r="G24" s="2"/>
    </row>
    <row r="25" spans="1:9" ht="3" customHeight="1" x14ac:dyDescent="0.3">
      <c r="A25" s="2"/>
      <c r="B25" s="2"/>
      <c r="C25" s="2"/>
      <c r="D25" s="2"/>
      <c r="E25" s="2"/>
      <c r="F25" s="2"/>
      <c r="G25" s="2"/>
    </row>
    <row r="26" spans="1:9" ht="30.75" customHeight="1" x14ac:dyDescent="0.3">
      <c r="A26" s="2"/>
      <c r="B26" s="299" t="s">
        <v>365</v>
      </c>
      <c r="C26" s="300"/>
      <c r="D26" s="130"/>
      <c r="E26" s="2"/>
      <c r="F26" s="129"/>
      <c r="G26" s="2"/>
      <c r="I26" s="202" t="str">
        <f>IF('3.0 Benefits &amp; Collaboration'!D7="","No","Yes")</f>
        <v>No</v>
      </c>
    </row>
    <row r="27" spans="1:9" ht="3" customHeight="1" x14ac:dyDescent="0.3">
      <c r="A27" s="2"/>
      <c r="B27" s="2"/>
      <c r="C27" s="2"/>
      <c r="D27" s="2"/>
      <c r="E27" s="2"/>
      <c r="F27" s="2"/>
      <c r="G27" s="2"/>
    </row>
    <row r="28" spans="1:9" ht="30.75" customHeight="1" x14ac:dyDescent="0.3">
      <c r="A28" s="2"/>
      <c r="B28" s="299" t="s">
        <v>366</v>
      </c>
      <c r="C28" s="300"/>
      <c r="D28" s="130"/>
      <c r="E28" s="2"/>
      <c r="F28" s="129"/>
      <c r="G28" s="2"/>
      <c r="I28" s="202" t="str">
        <f>IF(ISNUMBER(SEARCH("N/A",'3.0 Benefits &amp; Collaboration'!D12)),"N/A",IF(LEN('3.0 Benefits &amp; Collaboration'!D12)&lt;10,"No","Yes"))</f>
        <v>No</v>
      </c>
    </row>
    <row r="29" spans="1:9" ht="3" customHeight="1" x14ac:dyDescent="0.3">
      <c r="A29" s="2"/>
      <c r="B29" s="2"/>
      <c r="C29" s="2"/>
      <c r="D29" s="2"/>
      <c r="E29" s="2"/>
      <c r="F29" s="2"/>
      <c r="G29" s="2"/>
    </row>
    <row r="30" spans="1:9" ht="30.75" customHeight="1" x14ac:dyDescent="0.3">
      <c r="A30" s="2"/>
      <c r="B30" s="299" t="s">
        <v>367</v>
      </c>
      <c r="C30" s="300"/>
      <c r="D30" s="130"/>
      <c r="E30" s="2"/>
      <c r="F30" s="129"/>
      <c r="G30" s="2"/>
      <c r="I30" s="202" t="str">
        <f>IF(ISNUMBER(SEARCH("N/A",'3.0 Benefits &amp; Collaboration'!D17)),"N/A",IF(LEN('3.0 Benefits &amp; Collaboration'!D17)&lt;10,"No","Yes"))</f>
        <v>No</v>
      </c>
    </row>
    <row r="31" spans="1:9" ht="3" customHeight="1" x14ac:dyDescent="0.3">
      <c r="A31" s="2"/>
      <c r="B31" s="2"/>
      <c r="C31" s="2"/>
      <c r="D31" s="2"/>
      <c r="E31" s="2"/>
      <c r="F31" s="2"/>
      <c r="G31" s="2"/>
    </row>
    <row r="32" spans="1:9" ht="30.75" customHeight="1" x14ac:dyDescent="0.4">
      <c r="A32" s="2"/>
      <c r="B32" s="294" t="str">
        <f>'OTHER DATA'!L6</f>
        <v>4.0 Plan of Activities</v>
      </c>
      <c r="C32" s="294"/>
      <c r="D32" s="2"/>
      <c r="E32" s="2"/>
      <c r="F32" s="2"/>
      <c r="G32" s="2"/>
    </row>
    <row r="33" spans="1:9" ht="3" customHeight="1" x14ac:dyDescent="0.3">
      <c r="A33" s="2"/>
      <c r="B33" s="2"/>
      <c r="C33" s="2"/>
      <c r="D33" s="2"/>
      <c r="E33" s="2"/>
      <c r="F33" s="2"/>
      <c r="G33" s="2"/>
    </row>
    <row r="34" spans="1:9" ht="30.75" customHeight="1" x14ac:dyDescent="0.3">
      <c r="A34" s="2"/>
      <c r="B34" s="299" t="s">
        <v>370</v>
      </c>
      <c r="C34" s="300"/>
      <c r="D34" s="130"/>
      <c r="E34" s="2"/>
      <c r="F34" s="129"/>
      <c r="G34" s="2"/>
      <c r="I34" s="202" t="str" cm="1">
        <f t="array" ref="I34">IF(SUMPRODUCT(--ISERROR('4.0 Plan of Activities'!$B$16:$B$88))=0,"Yes","No")</f>
        <v>Yes</v>
      </c>
    </row>
    <row r="35" spans="1:9" ht="2.25" customHeight="1" x14ac:dyDescent="0.3">
      <c r="A35" s="2"/>
      <c r="B35" s="2"/>
      <c r="C35" s="2"/>
      <c r="D35" s="2"/>
      <c r="E35" s="2"/>
      <c r="F35" s="2"/>
      <c r="G35" s="2"/>
    </row>
    <row r="36" spans="1:9" ht="3" customHeight="1" x14ac:dyDescent="0.3">
      <c r="A36" s="2"/>
      <c r="B36" s="2"/>
      <c r="C36" s="2"/>
      <c r="D36" s="2"/>
      <c r="E36" s="2"/>
      <c r="F36" s="2"/>
      <c r="G36" s="2"/>
    </row>
    <row r="37" spans="1:9" ht="30.75" customHeight="1" x14ac:dyDescent="0.3">
      <c r="A37" s="2"/>
      <c r="B37" s="299" t="s">
        <v>249</v>
      </c>
      <c r="C37" s="300"/>
      <c r="D37" s="130"/>
      <c r="E37" s="2"/>
      <c r="F37" s="129"/>
      <c r="G37" s="2"/>
      <c r="I37" s="202" t="e">
        <f>IF(SUM('4.0 Plan of Activities'!R16:R88)=0,"Yes","No")</f>
        <v>#REF!</v>
      </c>
    </row>
    <row r="38" spans="1:9" ht="3" customHeight="1" x14ac:dyDescent="0.3">
      <c r="A38" s="2"/>
      <c r="B38" s="2"/>
      <c r="C38" s="2"/>
      <c r="D38" s="2"/>
      <c r="E38" s="2"/>
      <c r="F38" s="2"/>
      <c r="G38" s="2"/>
    </row>
    <row r="39" spans="1:9" ht="30.75" customHeight="1" x14ac:dyDescent="0.3">
      <c r="A39" s="2"/>
      <c r="B39" s="299" t="s">
        <v>260</v>
      </c>
      <c r="C39" s="300"/>
      <c r="D39" s="130"/>
      <c r="E39" s="2"/>
      <c r="F39" s="129"/>
      <c r="G39" s="2"/>
      <c r="I39" s="202" t="e">
        <f>IF(SUM('4.0 Plan of Activities'!R17:R90)=0,"Yes","No")</f>
        <v>#REF!</v>
      </c>
    </row>
    <row r="40" spans="1:9" ht="3" customHeight="1" x14ac:dyDescent="0.3">
      <c r="A40" s="2"/>
      <c r="B40" s="2"/>
      <c r="C40" s="2"/>
      <c r="D40" s="2"/>
      <c r="E40" s="2"/>
      <c r="F40" s="2"/>
      <c r="G40" s="2"/>
    </row>
    <row r="41" spans="1:9" ht="30.75" customHeight="1" x14ac:dyDescent="0.3">
      <c r="A41" s="2"/>
      <c r="B41" s="299" t="s">
        <v>253</v>
      </c>
      <c r="C41" s="300"/>
      <c r="D41" s="130"/>
      <c r="E41" s="2"/>
      <c r="F41" s="129"/>
      <c r="G41" s="2"/>
      <c r="I41" s="202" t="e">
        <f>IF(SUM('4.0 Plan of Activities'!T16:T89)=0,"Yes","No")</f>
        <v>#REF!</v>
      </c>
    </row>
    <row r="42" spans="1:9" ht="3" customHeight="1" x14ac:dyDescent="0.3">
      <c r="A42" s="2"/>
      <c r="B42" s="2"/>
      <c r="C42" s="2"/>
      <c r="D42" s="2"/>
      <c r="E42" s="2"/>
      <c r="F42" s="2"/>
      <c r="G42" s="2"/>
    </row>
    <row r="43" spans="1:9" ht="30" customHeight="1" x14ac:dyDescent="0.3">
      <c r="A43" s="2"/>
      <c r="B43" s="299" t="s">
        <v>372</v>
      </c>
      <c r="C43" s="300"/>
      <c r="D43" s="130"/>
      <c r="E43" s="2"/>
      <c r="F43" s="129"/>
      <c r="G43" s="2"/>
      <c r="I43" s="202" t="e">
        <f>IF(SUM('4.0 Plan of Activities'!U16:U88)=0,"Yes","No")</f>
        <v>#REF!</v>
      </c>
    </row>
    <row r="44" spans="1:9" ht="3" customHeight="1" x14ac:dyDescent="0.3">
      <c r="A44" s="2"/>
      <c r="B44" s="2"/>
      <c r="C44" s="2"/>
      <c r="D44" s="2"/>
      <c r="E44" s="2"/>
      <c r="F44" s="2"/>
      <c r="G44" s="2"/>
    </row>
    <row r="45" spans="1:9" ht="30" customHeight="1" x14ac:dyDescent="0.3">
      <c r="A45" s="2"/>
      <c r="B45" s="299" t="s">
        <v>371</v>
      </c>
      <c r="C45" s="300"/>
      <c r="D45" s="130"/>
      <c r="E45" s="2"/>
      <c r="F45" s="129"/>
      <c r="G45" s="2"/>
      <c r="I45" s="202" t="e">
        <f>IF(SUM('4.0 Plan of Activities'!V16:V88)=0,"Yes","No")</f>
        <v>#REF!</v>
      </c>
    </row>
    <row r="46" spans="1:9" ht="30.75" customHeight="1" x14ac:dyDescent="0.4">
      <c r="A46" s="2"/>
      <c r="B46" s="294" t="str">
        <f>'OTHER DATA'!L7</f>
        <v>5.0 Project Delivery</v>
      </c>
      <c r="C46" s="294"/>
      <c r="D46" s="2"/>
      <c r="E46" s="2"/>
      <c r="F46" s="2"/>
      <c r="G46" s="2"/>
    </row>
    <row r="47" spans="1:9" ht="3" customHeight="1" x14ac:dyDescent="0.3">
      <c r="A47" s="2"/>
      <c r="B47" s="2"/>
      <c r="C47" s="2"/>
      <c r="D47" s="2"/>
      <c r="E47" s="2"/>
      <c r="F47" s="2"/>
      <c r="G47" s="2"/>
    </row>
    <row r="48" spans="1:9" ht="30.75" customHeight="1" x14ac:dyDescent="0.3">
      <c r="A48" s="2"/>
      <c r="B48" s="299" t="s">
        <v>258</v>
      </c>
      <c r="C48" s="300"/>
      <c r="D48" s="130"/>
      <c r="E48" s="2"/>
      <c r="F48" s="129"/>
      <c r="G48" s="2"/>
      <c r="I48" s="202" t="str">
        <f>IF(COUNTBLANK('5.0 Project Delivery'!D4:D18)=0,"Yes","No")</f>
        <v>No</v>
      </c>
    </row>
    <row r="49" spans="1:9" ht="3" customHeight="1" x14ac:dyDescent="0.3">
      <c r="A49" s="2"/>
      <c r="B49" s="2"/>
      <c r="C49" s="2"/>
      <c r="D49" s="2"/>
      <c r="E49" s="2"/>
      <c r="F49" s="2"/>
      <c r="G49" s="2"/>
    </row>
    <row r="50" spans="1:9" ht="3" customHeight="1" x14ac:dyDescent="0.3">
      <c r="A50" s="2"/>
      <c r="B50" s="2"/>
      <c r="C50" s="2"/>
      <c r="D50" s="2"/>
      <c r="E50" s="2"/>
      <c r="F50" s="2"/>
      <c r="G50" s="2"/>
    </row>
    <row r="51" spans="1:9" ht="3" customHeight="1" x14ac:dyDescent="0.3">
      <c r="A51" s="2"/>
      <c r="B51" s="2"/>
      <c r="C51" s="2"/>
      <c r="D51" s="2"/>
      <c r="E51" s="2"/>
      <c r="F51" s="2"/>
      <c r="G51" s="2"/>
    </row>
    <row r="52" spans="1:9" ht="30.75" customHeight="1" x14ac:dyDescent="0.3">
      <c r="A52" s="2"/>
      <c r="B52" s="299" t="s">
        <v>373</v>
      </c>
      <c r="C52" s="300"/>
      <c r="D52" s="130"/>
      <c r="E52" s="2"/>
      <c r="F52" s="129"/>
      <c r="G52" s="2"/>
      <c r="I52" s="202" t="str">
        <f>IF(OR(ISNUMBER(SEARCH("N/A",'5.0 Project Delivery'!D6)),LEN('5.0 Project Delivery'!D6)&lt;10),"No",IF(AND('5.0 Project Delivery'!D5="Yes",'5.0 Project Delivery'!D6&lt;&gt;""),"Yes","No"))</f>
        <v>No</v>
      </c>
    </row>
    <row r="53" spans="1:9" ht="3" customHeight="1" x14ac:dyDescent="0.3">
      <c r="A53" s="2"/>
      <c r="B53" s="2"/>
      <c r="C53" s="2"/>
      <c r="D53" s="2"/>
      <c r="E53" s="2"/>
      <c r="F53" s="2"/>
      <c r="G53" s="2"/>
    </row>
    <row r="54" spans="1:9" ht="30.75" customHeight="1" x14ac:dyDescent="0.3">
      <c r="A54" s="2"/>
      <c r="B54" s="299" t="s">
        <v>374</v>
      </c>
      <c r="C54" s="300"/>
      <c r="D54" s="130"/>
      <c r="E54" s="2"/>
      <c r="F54" s="129"/>
      <c r="G54" s="2"/>
    </row>
    <row r="55" spans="1:9" ht="3" customHeight="1" x14ac:dyDescent="0.3">
      <c r="A55" s="2"/>
      <c r="B55" s="2"/>
      <c r="C55" s="2"/>
      <c r="D55" s="2"/>
      <c r="E55" s="2"/>
      <c r="F55" s="2"/>
      <c r="G55" s="2"/>
    </row>
    <row r="56" spans="1:9" ht="46.5" customHeight="1" x14ac:dyDescent="0.3">
      <c r="A56" s="2"/>
      <c r="B56" s="299" t="s">
        <v>375</v>
      </c>
      <c r="C56" s="300"/>
      <c r="D56" s="130"/>
      <c r="E56" s="2"/>
      <c r="F56" s="129"/>
      <c r="G56" s="2"/>
    </row>
    <row r="57" spans="1:9" ht="3" customHeight="1" x14ac:dyDescent="0.3">
      <c r="A57" s="2"/>
      <c r="B57" s="2"/>
      <c r="C57" s="2"/>
      <c r="D57" s="2"/>
      <c r="E57" s="2"/>
      <c r="F57" s="2"/>
      <c r="G57" s="2"/>
    </row>
    <row r="58" spans="1:9" ht="38.25" customHeight="1" x14ac:dyDescent="0.3">
      <c r="A58" s="2"/>
      <c r="B58" s="299" t="s">
        <v>376</v>
      </c>
      <c r="C58" s="300"/>
      <c r="D58" s="130"/>
      <c r="E58" s="2"/>
      <c r="F58" s="129"/>
      <c r="G58" s="2"/>
    </row>
    <row r="59" spans="1:9" ht="3" customHeight="1" x14ac:dyDescent="0.3">
      <c r="A59" s="2"/>
      <c r="B59" s="2"/>
      <c r="C59" s="2"/>
      <c r="D59" s="2"/>
      <c r="E59" s="2"/>
      <c r="F59" s="2"/>
      <c r="G59" s="2"/>
    </row>
    <row r="60" spans="1:9" ht="45" customHeight="1" x14ac:dyDescent="0.3">
      <c r="A60" s="2"/>
      <c r="B60" s="299" t="s">
        <v>377</v>
      </c>
      <c r="C60" s="300"/>
      <c r="D60" s="130"/>
      <c r="E60" s="2"/>
      <c r="F60" s="129"/>
      <c r="G60" s="2"/>
    </row>
    <row r="61" spans="1:9" ht="3" customHeight="1" x14ac:dyDescent="0.3">
      <c r="A61" s="2"/>
      <c r="B61" s="2"/>
      <c r="C61" s="2"/>
      <c r="D61" s="2"/>
      <c r="E61" s="2"/>
      <c r="F61" s="2"/>
      <c r="G61" s="2"/>
    </row>
    <row r="62" spans="1:9" ht="30.75" customHeight="1" x14ac:dyDescent="0.3">
      <c r="A62" s="2"/>
      <c r="B62" s="299" t="s">
        <v>257</v>
      </c>
      <c r="C62" s="300"/>
      <c r="D62" s="130"/>
      <c r="E62" s="2"/>
      <c r="F62" s="129"/>
      <c r="G62" s="2"/>
    </row>
    <row r="63" spans="1:9" ht="3" customHeight="1" x14ac:dyDescent="0.3">
      <c r="A63" s="2"/>
      <c r="B63" s="2"/>
      <c r="C63" s="2"/>
      <c r="D63" s="2"/>
      <c r="E63" s="2"/>
      <c r="F63" s="2"/>
      <c r="G63" s="2"/>
    </row>
    <row r="64" spans="1:9" ht="30.75" customHeight="1" x14ac:dyDescent="0.4">
      <c r="A64" s="2"/>
      <c r="B64" s="294" t="str">
        <f>'OTHER DATA'!L8</f>
        <v>6.0 Project Costs &amp; Innovation</v>
      </c>
      <c r="C64" s="294"/>
      <c r="D64" s="2"/>
      <c r="E64" s="2"/>
      <c r="F64" s="2"/>
      <c r="G64" s="2"/>
    </row>
    <row r="65" spans="1:9" ht="3" customHeight="1" x14ac:dyDescent="0.3">
      <c r="A65" s="2"/>
      <c r="B65" s="2"/>
      <c r="C65" s="2"/>
      <c r="D65" s="2"/>
      <c r="E65" s="2"/>
      <c r="F65" s="2"/>
      <c r="G65" s="2"/>
    </row>
    <row r="66" spans="1:9" ht="30.75" customHeight="1" x14ac:dyDescent="0.3">
      <c r="A66" s="2"/>
      <c r="B66" s="299" t="s">
        <v>259</v>
      </c>
      <c r="C66" s="300"/>
      <c r="D66" s="130"/>
      <c r="E66" s="2"/>
      <c r="F66" s="129"/>
      <c r="G66" s="2"/>
      <c r="I66" s="202" t="str">
        <f>IF(COUNTBLANK('6.0 Project Costs &amp; Innovation'!D4:D25)=0,"Yes","No")</f>
        <v>No</v>
      </c>
    </row>
    <row r="67" spans="1:9" ht="3" customHeight="1" x14ac:dyDescent="0.3">
      <c r="A67" s="2"/>
      <c r="B67" s="2"/>
      <c r="C67" s="2"/>
      <c r="D67" s="2"/>
      <c r="E67" s="2"/>
      <c r="F67" s="2"/>
      <c r="G67" s="2"/>
    </row>
    <row r="68" spans="1:9" ht="3" customHeight="1" x14ac:dyDescent="0.3">
      <c r="A68" s="2"/>
      <c r="B68" s="2"/>
      <c r="C68" s="2"/>
      <c r="D68" s="2"/>
      <c r="E68" s="2"/>
      <c r="F68" s="2"/>
      <c r="G68" s="2"/>
    </row>
    <row r="69" spans="1:9" ht="3" customHeight="1" x14ac:dyDescent="0.3">
      <c r="A69" s="2"/>
      <c r="B69" s="2"/>
      <c r="C69" s="2"/>
      <c r="D69" s="2"/>
      <c r="E69" s="2"/>
      <c r="F69" s="2"/>
      <c r="G69" s="2"/>
    </row>
    <row r="70" spans="1:9" ht="30.75" customHeight="1" x14ac:dyDescent="0.3">
      <c r="A70" s="2"/>
      <c r="B70" s="299" t="s">
        <v>424</v>
      </c>
      <c r="C70" s="300"/>
      <c r="D70" s="130"/>
      <c r="E70" s="2"/>
      <c r="F70" s="129"/>
      <c r="G70" s="2"/>
      <c r="I70" s="202" t="str">
        <f>IF(LEN('6.0 Project Costs &amp; Innovation'!D7)&lt;10,"No","Yes")</f>
        <v>No</v>
      </c>
    </row>
    <row r="71" spans="1:9" ht="3" customHeight="1" x14ac:dyDescent="0.3">
      <c r="A71" s="2"/>
      <c r="B71" s="2"/>
      <c r="C71" s="2"/>
      <c r="D71" s="2"/>
      <c r="E71" s="2"/>
      <c r="F71" s="2"/>
      <c r="G71" s="2"/>
    </row>
    <row r="72" spans="1:9" ht="3" customHeight="1" x14ac:dyDescent="0.3">
      <c r="A72" s="2"/>
      <c r="B72" s="2"/>
      <c r="C72" s="2"/>
      <c r="D72" s="2"/>
      <c r="E72" s="2"/>
      <c r="F72" s="2"/>
      <c r="G72" s="2"/>
    </row>
    <row r="73" spans="1:9" ht="30.75" customHeight="1" x14ac:dyDescent="0.3">
      <c r="A73" s="2"/>
      <c r="B73" s="299" t="s">
        <v>378</v>
      </c>
      <c r="C73" s="300"/>
      <c r="D73" s="130"/>
      <c r="E73" s="2"/>
      <c r="F73" s="129"/>
      <c r="G73" s="2"/>
      <c r="I73" s="202" t="str">
        <f>IF(LEN('6.0 Project Costs &amp; Innovation'!D18)&lt;10,"No","Yes")</f>
        <v>No</v>
      </c>
    </row>
    <row r="74" spans="1:9" ht="3" customHeight="1" x14ac:dyDescent="0.3">
      <c r="A74" s="2"/>
      <c r="B74" s="2"/>
      <c r="C74" s="2"/>
      <c r="D74" s="2"/>
      <c r="E74" s="2"/>
      <c r="F74" s="2"/>
      <c r="G74" s="2"/>
    </row>
    <row r="75" spans="1:9" ht="30.75" customHeight="1" x14ac:dyDescent="0.3">
      <c r="A75" s="2"/>
      <c r="B75" s="299" t="s">
        <v>379</v>
      </c>
      <c r="C75" s="300"/>
      <c r="D75" s="130"/>
      <c r="E75" s="2"/>
      <c r="F75" s="129"/>
      <c r="G75" s="2"/>
      <c r="I75" s="202" t="str">
        <f>IF(ISNUMBER(SEARCH("N/A",'6.0 Project Costs &amp; Innovation'!D20)),"N/A",IF(LEN('6.0 Project Costs &amp; Innovation'!D20)&lt;10,"No","Yes"))</f>
        <v>No</v>
      </c>
    </row>
    <row r="76" spans="1:9" ht="3" customHeight="1" x14ac:dyDescent="0.3">
      <c r="A76" s="2"/>
      <c r="B76" s="2"/>
      <c r="C76" s="2"/>
      <c r="D76" s="2"/>
      <c r="E76" s="2"/>
      <c r="F76" s="2"/>
      <c r="G76" s="2"/>
    </row>
    <row r="77" spans="1:9" ht="42.75" customHeight="1" x14ac:dyDescent="0.3">
      <c r="A77" s="2"/>
      <c r="B77" s="299" t="s">
        <v>380</v>
      </c>
      <c r="C77" s="300"/>
      <c r="D77" s="130"/>
      <c r="E77" s="2"/>
      <c r="F77" s="129"/>
      <c r="G77" s="2"/>
      <c r="I77" s="202" t="str">
        <f>IF(ISNUMBER(SEARCH("N/A",'6.0 Project Costs &amp; Innovation'!D24)),"N/A",IF(LEN('6.0 Project Costs &amp; Innovation'!D24)&lt;10,"No","Yes"))</f>
        <v>No</v>
      </c>
    </row>
    <row r="78" spans="1:9" ht="3" customHeight="1" x14ac:dyDescent="0.3">
      <c r="A78" s="2"/>
      <c r="B78" s="2"/>
      <c r="C78" s="2"/>
      <c r="D78" s="2"/>
      <c r="E78" s="2"/>
      <c r="F78" s="2"/>
      <c r="G78" s="2"/>
    </row>
    <row r="79" spans="1:9" ht="30.75" customHeight="1" x14ac:dyDescent="0.4">
      <c r="A79" s="2"/>
      <c r="B79" s="301" t="str">
        <f>'OTHER DATA'!L9</f>
        <v>7.0 Supporting Evidence</v>
      </c>
      <c r="C79" s="301"/>
      <c r="D79" s="2"/>
      <c r="E79" s="2"/>
      <c r="F79" s="2"/>
      <c r="G79" s="2"/>
    </row>
    <row r="80" spans="1:9" ht="3" customHeight="1" x14ac:dyDescent="0.3">
      <c r="A80" s="2"/>
      <c r="B80" s="2"/>
      <c r="C80" s="2"/>
      <c r="D80" s="2"/>
      <c r="E80" s="2"/>
      <c r="F80" s="2"/>
      <c r="G80" s="2"/>
    </row>
    <row r="81" spans="1:9" ht="30.75" customHeight="1" x14ac:dyDescent="0.3">
      <c r="A81" s="2"/>
      <c r="B81" s="299" t="s">
        <v>128</v>
      </c>
      <c r="C81" s="300"/>
      <c r="D81" s="130"/>
      <c r="E81" s="2"/>
      <c r="F81" s="129"/>
      <c r="G81" s="2"/>
      <c r="I81" s="202" t="str">
        <f>IF(SUM('7.0 Supporting Evidence'!K6:K29)=0,"No","Yes")</f>
        <v>No</v>
      </c>
    </row>
    <row r="82" spans="1:9" ht="3" customHeight="1" x14ac:dyDescent="0.3">
      <c r="A82" s="2"/>
      <c r="B82" s="2"/>
      <c r="C82" s="2"/>
      <c r="D82" s="2"/>
      <c r="E82" s="2"/>
      <c r="F82" s="2"/>
      <c r="G82" s="2"/>
    </row>
    <row r="83" spans="1:9" ht="30.75" customHeight="1" x14ac:dyDescent="0.3">
      <c r="A83" s="2"/>
      <c r="B83" s="299" t="s">
        <v>369</v>
      </c>
      <c r="C83" s="300"/>
      <c r="D83" s="130"/>
      <c r="E83" s="2"/>
      <c r="F83" s="129"/>
      <c r="G83" s="2"/>
    </row>
    <row r="84" spans="1:9" ht="3" customHeight="1" x14ac:dyDescent="0.3">
      <c r="A84" s="2"/>
      <c r="B84" s="2"/>
      <c r="C84" s="2"/>
      <c r="D84" s="2"/>
      <c r="E84" s="2"/>
      <c r="F84" s="2"/>
      <c r="G84" s="2"/>
    </row>
    <row r="85" spans="1:9" x14ac:dyDescent="0.3">
      <c r="A85" s="233"/>
      <c r="B85" s="234"/>
      <c r="C85" s="234"/>
      <c r="D85" s="234"/>
      <c r="E85" s="234"/>
      <c r="F85" s="234"/>
      <c r="G85" s="234"/>
    </row>
    <row r="86" spans="1:9" ht="15.75" hidden="1" customHeight="1" x14ac:dyDescent="0.3">
      <c r="A86" s="233"/>
      <c r="B86" s="302"/>
      <c r="C86" s="303"/>
      <c r="D86" s="303"/>
      <c r="E86" s="303"/>
      <c r="F86" s="303"/>
      <c r="G86" s="303"/>
    </row>
    <row r="87" spans="1:9" ht="18.75" customHeight="1" thickBot="1" x14ac:dyDescent="0.35">
      <c r="A87" s="119"/>
      <c r="B87" s="9"/>
      <c r="C87" s="9"/>
      <c r="D87" s="9"/>
      <c r="E87" s="9"/>
      <c r="F87" s="9"/>
      <c r="G87" s="9"/>
    </row>
    <row r="88" spans="1:9" ht="15" hidden="1" customHeight="1" x14ac:dyDescent="0.3"/>
    <row r="89" spans="1:9" ht="15" hidden="1" customHeight="1" x14ac:dyDescent="0.3"/>
    <row r="90" spans="1:9" ht="15" hidden="1" customHeight="1" x14ac:dyDescent="0.3"/>
    <row r="91" spans="1:9" ht="15" hidden="1" customHeight="1" x14ac:dyDescent="0.3"/>
    <row r="92" spans="1:9" ht="15" hidden="1" customHeight="1" x14ac:dyDescent="0.3"/>
    <row r="93" spans="1:9" ht="15" hidden="1" customHeight="1" x14ac:dyDescent="0.3"/>
    <row r="94" spans="1:9" ht="15" hidden="1" customHeight="1" x14ac:dyDescent="0.3"/>
    <row r="95" spans="1:9" ht="15" hidden="1" customHeight="1" x14ac:dyDescent="0.3"/>
    <row r="96" spans="1:9" ht="15" hidden="1" customHeight="1" x14ac:dyDescent="0.3"/>
  </sheetData>
  <sheetProtection algorithmName="SHA-512" hashValue="CM+FOlmfz8t9sLv5199E+84jaAj75iMu2b5+MIUy0cZAr+e4G/EfSAm0CZ0oiIoOPD2Lcexjkxg1G8WcC6GgYA==" saltValue="Pg+lZC4gMRGECKJ9W67f2Q==" spinCount="100000" sheet="1" objects="1" scenarios="1"/>
  <mergeCells count="40">
    <mergeCell ref="B79:C79"/>
    <mergeCell ref="B81:C81"/>
    <mergeCell ref="B83:C83"/>
    <mergeCell ref="B86:G86"/>
    <mergeCell ref="B64:C64"/>
    <mergeCell ref="B66:C66"/>
    <mergeCell ref="B70:C70"/>
    <mergeCell ref="B73:C73"/>
    <mergeCell ref="B75:C75"/>
    <mergeCell ref="B77:C77"/>
    <mergeCell ref="B62:C62"/>
    <mergeCell ref="B39:C39"/>
    <mergeCell ref="B41:C41"/>
    <mergeCell ref="B43:C43"/>
    <mergeCell ref="B45:C45"/>
    <mergeCell ref="B46:C46"/>
    <mergeCell ref="B48:C48"/>
    <mergeCell ref="B52:C52"/>
    <mergeCell ref="B54:C54"/>
    <mergeCell ref="B56:C56"/>
    <mergeCell ref="B58:C58"/>
    <mergeCell ref="B60:C60"/>
    <mergeCell ref="B37:C37"/>
    <mergeCell ref="B12:C12"/>
    <mergeCell ref="B14:C14"/>
    <mergeCell ref="B17:C17"/>
    <mergeCell ref="B19:C19"/>
    <mergeCell ref="B21:C21"/>
    <mergeCell ref="B23:C23"/>
    <mergeCell ref="B26:C26"/>
    <mergeCell ref="B28:C28"/>
    <mergeCell ref="B30:C30"/>
    <mergeCell ref="B32:C32"/>
    <mergeCell ref="B34:C34"/>
    <mergeCell ref="B11:C11"/>
    <mergeCell ref="A1:G1"/>
    <mergeCell ref="B3:F3"/>
    <mergeCell ref="B4:C4"/>
    <mergeCell ref="B6:C6"/>
    <mergeCell ref="B10:C10"/>
  </mergeCells>
  <dataValidations count="2">
    <dataValidation type="list" allowBlank="1" showInputMessage="1" showErrorMessage="1" sqref="D73 D37 D83 D81 D39 D66 D34 D54 D48 D52 D60 D43 D45 D41 D56 D58 D62 D6 D10 D12 D17 D19 D23 D26 D28 D30 D70 D14" xr:uid="{ECDFEA97-BF10-4562-8220-3914B664F3F3}">
      <formula1>"Yes,No"</formula1>
    </dataValidation>
    <dataValidation type="list" allowBlank="1" showInputMessage="1" showErrorMessage="1" sqref="D75 D77" xr:uid="{0439F09A-EF0C-420D-AEF6-83607A7B51F0}">
      <formula1>"Yes,No,N/A"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I96"/>
  <sheetViews>
    <sheetView workbookViewId="0">
      <selection activeCell="F17" sqref="F17"/>
    </sheetView>
  </sheetViews>
  <sheetFormatPr defaultColWidth="0" defaultRowHeight="0" customHeight="1" zeroHeight="1" x14ac:dyDescent="0.3"/>
  <cols>
    <col min="1" max="1" width="1.77734375" customWidth="1"/>
    <col min="2" max="2" width="27.5546875" customWidth="1"/>
    <col min="3" max="3" width="64.77734375" customWidth="1"/>
    <col min="4" max="4" width="19.21875" customWidth="1"/>
    <col min="5" max="5" width="1.77734375" customWidth="1"/>
    <col min="6" max="6" width="67.21875" customWidth="1"/>
    <col min="7" max="7" width="1.77734375" customWidth="1"/>
    <col min="8" max="8" width="18.44140625" hidden="1" customWidth="1"/>
    <col min="9" max="16384" width="43.5546875" hidden="1"/>
  </cols>
  <sheetData>
    <row r="1" spans="1:9" ht="41.1" customHeight="1" thickBot="1" x14ac:dyDescent="0.35">
      <c r="A1" s="295" t="s">
        <v>311</v>
      </c>
      <c r="B1" s="296"/>
      <c r="C1" s="296"/>
      <c r="D1" s="296"/>
      <c r="E1" s="296"/>
      <c r="F1" s="296"/>
      <c r="G1" s="296"/>
    </row>
    <row r="2" spans="1:9" ht="15" customHeight="1" x14ac:dyDescent="0.3">
      <c r="A2" s="4"/>
      <c r="B2" s="5"/>
      <c r="C2" s="5"/>
      <c r="D2" s="5"/>
      <c r="E2" s="5"/>
      <c r="F2" s="5"/>
      <c r="G2" s="5"/>
    </row>
    <row r="3" spans="1:9" ht="72.599999999999994" customHeight="1" x14ac:dyDescent="0.3">
      <c r="A3" s="2"/>
      <c r="B3" s="297" t="s">
        <v>312</v>
      </c>
      <c r="C3" s="298"/>
      <c r="D3" s="298"/>
      <c r="E3" s="298"/>
      <c r="F3" s="298"/>
      <c r="G3" s="2"/>
    </row>
    <row r="4" spans="1:9" ht="30.75" customHeight="1" x14ac:dyDescent="0.4">
      <c r="A4" s="2"/>
      <c r="B4" s="294" t="str">
        <f>'OTHER DATA'!L3</f>
        <v>1.0 Project Details</v>
      </c>
      <c r="C4" s="294"/>
      <c r="D4" s="2"/>
      <c r="E4" s="2"/>
      <c r="F4" s="2"/>
      <c r="G4" s="2"/>
    </row>
    <row r="5" spans="1:9" ht="3" customHeight="1" x14ac:dyDescent="0.3">
      <c r="A5" s="2"/>
      <c r="B5" s="2"/>
      <c r="C5" s="2"/>
      <c r="D5" s="2"/>
      <c r="E5" s="2"/>
      <c r="F5" s="2"/>
      <c r="G5" s="2"/>
    </row>
    <row r="6" spans="1:9" ht="33" customHeight="1" x14ac:dyDescent="0.3">
      <c r="A6" s="2"/>
      <c r="B6" s="304" t="s">
        <v>243</v>
      </c>
      <c r="C6" s="305"/>
      <c r="D6" s="130"/>
      <c r="E6" s="2"/>
      <c r="F6" s="129"/>
      <c r="G6" s="2"/>
      <c r="I6" t="str">
        <f>IF(COUNTBLANK('1.0 Project Details'!D7:D22)=0,"Yes","No")</f>
        <v>No</v>
      </c>
    </row>
    <row r="7" spans="1:9" ht="17.25" customHeight="1" x14ac:dyDescent="0.3">
      <c r="A7" s="2"/>
      <c r="B7" s="2"/>
      <c r="C7" s="2"/>
      <c r="D7" s="2"/>
      <c r="E7" s="2"/>
      <c r="F7" s="2"/>
      <c r="G7" s="2"/>
    </row>
    <row r="8" spans="1:9" ht="3" customHeight="1" x14ac:dyDescent="0.3">
      <c r="A8" s="2"/>
      <c r="B8" s="2"/>
      <c r="C8" s="2"/>
      <c r="D8" s="2"/>
      <c r="E8" s="2"/>
      <c r="F8" s="2"/>
      <c r="G8" s="2"/>
    </row>
    <row r="9" spans="1:9" ht="3" customHeight="1" x14ac:dyDescent="0.3">
      <c r="A9" s="2"/>
      <c r="B9" s="2"/>
      <c r="C9" s="2"/>
      <c r="D9" s="2"/>
      <c r="E9" s="2"/>
      <c r="F9" s="2"/>
      <c r="G9" s="2"/>
    </row>
    <row r="10" spans="1:9" ht="30.75" customHeight="1" x14ac:dyDescent="0.3">
      <c r="A10" s="2"/>
      <c r="B10" s="304" t="s">
        <v>419</v>
      </c>
      <c r="C10" s="305"/>
      <c r="D10" s="130"/>
      <c r="E10" s="2"/>
      <c r="F10" s="129"/>
      <c r="G10" s="2"/>
      <c r="I10" t="e">
        <f>IF(OR('1.0 Project Details'!H13="Bad",'1.0 Project Details'!H14="Bad"),"No","Yes")</f>
        <v>#REF!</v>
      </c>
    </row>
    <row r="11" spans="1:9" ht="30.75" customHeight="1" x14ac:dyDescent="0.4">
      <c r="A11" s="2"/>
      <c r="B11" s="294" t="str">
        <f>'OTHER DATA'!L4</f>
        <v>2.0 Issue Identification</v>
      </c>
      <c r="C11" s="294"/>
      <c r="D11" s="2"/>
      <c r="E11" s="2"/>
      <c r="F11" s="2"/>
      <c r="G11" s="2"/>
    </row>
    <row r="12" spans="1:9" ht="30.75" customHeight="1" x14ac:dyDescent="0.3">
      <c r="A12" s="2"/>
      <c r="B12" s="304" t="s">
        <v>244</v>
      </c>
      <c r="C12" s="305"/>
      <c r="D12" s="130"/>
      <c r="E12" s="2"/>
      <c r="F12" s="129"/>
      <c r="G12" s="2"/>
      <c r="I12" t="str">
        <f>IF(COUNTBLANK('2.0 Issue Identification'!D4:D18)=0,"Yes","No")</f>
        <v>No</v>
      </c>
    </row>
    <row r="13" spans="1:9" ht="3" customHeight="1" x14ac:dyDescent="0.3">
      <c r="A13" s="2"/>
      <c r="B13" s="2"/>
      <c r="C13" s="2"/>
      <c r="D13" s="2"/>
      <c r="E13" s="2"/>
      <c r="F13" s="2"/>
      <c r="G13" s="2"/>
    </row>
    <row r="14" spans="1:9" ht="58.5" customHeight="1" x14ac:dyDescent="0.3">
      <c r="A14" s="2"/>
      <c r="B14" s="304" t="s">
        <v>363</v>
      </c>
      <c r="C14" s="305"/>
      <c r="D14" s="130"/>
      <c r="E14" s="2"/>
      <c r="F14" s="129"/>
      <c r="G14" s="2"/>
      <c r="I14" t="str">
        <f>IF(OR('2.0 Issue Identification'!D6="",ISNUMBER(SEARCH("N/A",'2.0 Issue Identification'!D6)),LEN('2.0 Issue Identification'!D6)&lt;10),"No","Yes")</f>
        <v>No</v>
      </c>
    </row>
    <row r="15" spans="1:9" ht="3" customHeight="1" x14ac:dyDescent="0.3">
      <c r="A15" s="2"/>
      <c r="B15" s="2"/>
      <c r="C15" s="2"/>
      <c r="D15" s="2"/>
      <c r="E15" s="2"/>
      <c r="F15" s="2"/>
      <c r="G15" s="2"/>
    </row>
    <row r="16" spans="1:9" ht="3" customHeight="1" x14ac:dyDescent="0.3">
      <c r="A16" s="2"/>
      <c r="B16" s="2"/>
      <c r="C16" s="2"/>
      <c r="D16" s="2"/>
      <c r="E16" s="2"/>
      <c r="F16" s="2"/>
      <c r="G16" s="2"/>
    </row>
    <row r="17" spans="1:9" ht="36" customHeight="1" x14ac:dyDescent="0.3">
      <c r="A17" s="2"/>
      <c r="B17" s="304" t="s">
        <v>364</v>
      </c>
      <c r="C17" s="305"/>
      <c r="D17" s="130"/>
      <c r="E17" s="2"/>
      <c r="F17" s="129"/>
      <c r="G17" s="2"/>
      <c r="I17" t="str">
        <f>IF(OR('2.0 Issue Identification'!D9="",ISNUMBER(SEARCH("N/A",'2.0 Issue Identification'!D9)),LEN('2.0 Issue Identification'!D9)&lt;10),"No","Yes")</f>
        <v>No</v>
      </c>
    </row>
    <row r="18" spans="1:9" ht="3" customHeight="1" x14ac:dyDescent="0.3">
      <c r="A18" s="2"/>
      <c r="B18" s="2"/>
      <c r="C18" s="2"/>
      <c r="D18" s="2"/>
      <c r="E18" s="2"/>
      <c r="F18" s="2"/>
      <c r="G18" s="2"/>
    </row>
    <row r="19" spans="1:9" ht="30.75" customHeight="1" x14ac:dyDescent="0.3">
      <c r="A19" s="2"/>
      <c r="B19" s="304" t="s">
        <v>430</v>
      </c>
      <c r="C19" s="305"/>
      <c r="D19" s="130"/>
      <c r="E19" s="2"/>
      <c r="F19" s="129"/>
      <c r="G19" s="2"/>
      <c r="I19" t="str">
        <f>IF('2.0 Issue Identification'!D11="","No","Yes")</f>
        <v>No</v>
      </c>
    </row>
    <row r="20" spans="1:9" ht="3" customHeight="1" x14ac:dyDescent="0.3">
      <c r="A20" s="2"/>
      <c r="B20" s="2"/>
      <c r="C20" s="2"/>
      <c r="D20" s="2"/>
      <c r="E20" s="2"/>
      <c r="F20" s="2"/>
      <c r="G20" s="2"/>
    </row>
    <row r="21" spans="1:9" ht="30.75" customHeight="1" x14ac:dyDescent="0.4">
      <c r="A21" s="2"/>
      <c r="B21" s="294" t="str">
        <f>'OTHER DATA'!L5</f>
        <v>3.0 Benefits &amp; Collaboration</v>
      </c>
      <c r="C21" s="294"/>
      <c r="D21" s="2"/>
      <c r="E21" s="2"/>
      <c r="F21" s="2"/>
      <c r="G21" s="2"/>
    </row>
    <row r="22" spans="1:9" ht="3" customHeight="1" x14ac:dyDescent="0.3">
      <c r="A22" s="2"/>
      <c r="B22" s="2"/>
      <c r="C22" s="2"/>
      <c r="D22" s="2"/>
      <c r="E22" s="2"/>
      <c r="F22" s="2"/>
      <c r="G22" s="2"/>
    </row>
    <row r="23" spans="1:9" ht="30.75" customHeight="1" x14ac:dyDescent="0.3">
      <c r="A23" s="2"/>
      <c r="B23" s="304" t="s">
        <v>248</v>
      </c>
      <c r="C23" s="305"/>
      <c r="D23" s="130"/>
      <c r="E23" s="2"/>
      <c r="F23" s="129"/>
      <c r="G23" s="2"/>
      <c r="I23" t="str">
        <f>IF(COUNTBLANK('3.0 Benefits &amp; Collaboration'!D4:D18)=0,"Yes","No")</f>
        <v>No</v>
      </c>
    </row>
    <row r="24" spans="1:9" ht="3" customHeight="1" x14ac:dyDescent="0.3">
      <c r="A24" s="2"/>
      <c r="B24" s="2"/>
      <c r="C24" s="2"/>
      <c r="D24" s="2"/>
      <c r="E24" s="2"/>
      <c r="F24" s="2"/>
      <c r="G24" s="2"/>
    </row>
    <row r="25" spans="1:9" ht="3" customHeight="1" x14ac:dyDescent="0.3">
      <c r="A25" s="2"/>
      <c r="B25" s="2"/>
      <c r="C25" s="2"/>
      <c r="D25" s="2"/>
      <c r="E25" s="2"/>
      <c r="F25" s="2"/>
      <c r="G25" s="2"/>
    </row>
    <row r="26" spans="1:9" ht="30.75" customHeight="1" x14ac:dyDescent="0.3">
      <c r="A26" s="2"/>
      <c r="B26" s="304" t="s">
        <v>365</v>
      </c>
      <c r="C26" s="305"/>
      <c r="D26" s="130"/>
      <c r="E26" s="2"/>
      <c r="F26" s="129"/>
      <c r="G26" s="2"/>
      <c r="I26" t="str">
        <f>IF('3.0 Benefits &amp; Collaboration'!D7="","No","Yes")</f>
        <v>No</v>
      </c>
    </row>
    <row r="27" spans="1:9" ht="3" customHeight="1" x14ac:dyDescent="0.3">
      <c r="A27" s="2"/>
      <c r="B27" s="2"/>
      <c r="C27" s="2"/>
      <c r="D27" s="2"/>
      <c r="E27" s="2"/>
      <c r="F27" s="2"/>
      <c r="G27" s="2"/>
    </row>
    <row r="28" spans="1:9" ht="30.75" customHeight="1" x14ac:dyDescent="0.3">
      <c r="A28" s="2"/>
      <c r="B28" s="304" t="s">
        <v>366</v>
      </c>
      <c r="C28" s="305"/>
      <c r="D28" s="130"/>
      <c r="E28" s="2"/>
      <c r="F28" s="129"/>
      <c r="G28" s="2"/>
      <c r="I28" t="str">
        <f>IF(ISNUMBER(SEARCH("N/A",'3.0 Benefits &amp; Collaboration'!D12)),"N/A",IF(LEN('3.0 Benefits &amp; Collaboration'!D12)&lt;10,"No","Yes"))</f>
        <v>No</v>
      </c>
    </row>
    <row r="29" spans="1:9" ht="3" customHeight="1" x14ac:dyDescent="0.3">
      <c r="A29" s="2"/>
      <c r="B29" s="2"/>
      <c r="C29" s="2"/>
      <c r="D29" s="2"/>
      <c r="E29" s="2"/>
      <c r="F29" s="2"/>
      <c r="G29" s="2"/>
    </row>
    <row r="30" spans="1:9" ht="30.75" customHeight="1" x14ac:dyDescent="0.3">
      <c r="A30" s="2"/>
      <c r="B30" s="304" t="s">
        <v>367</v>
      </c>
      <c r="C30" s="305"/>
      <c r="D30" s="130"/>
      <c r="E30" s="2"/>
      <c r="F30" s="129"/>
      <c r="G30" s="2"/>
      <c r="I30" t="str">
        <f>IF(ISNUMBER(SEARCH("N/A",'3.0 Benefits &amp; Collaboration'!D17)),"N/A",IF(LEN('3.0 Benefits &amp; Collaboration'!D17)&lt;10,"No","Yes"))</f>
        <v>No</v>
      </c>
    </row>
    <row r="31" spans="1:9" ht="3" customHeight="1" x14ac:dyDescent="0.3">
      <c r="A31" s="2"/>
      <c r="B31" s="2"/>
      <c r="C31" s="2"/>
      <c r="D31" s="2"/>
      <c r="E31" s="2"/>
      <c r="F31" s="2"/>
      <c r="G31" s="2"/>
    </row>
    <row r="32" spans="1:9" ht="30.75" customHeight="1" x14ac:dyDescent="0.4">
      <c r="A32" s="2"/>
      <c r="B32" s="294" t="str">
        <f>'OTHER DATA'!L6</f>
        <v>4.0 Plan of Activities</v>
      </c>
      <c r="C32" s="294"/>
      <c r="D32" s="2"/>
      <c r="E32" s="2"/>
      <c r="F32" s="2"/>
      <c r="G32" s="2"/>
    </row>
    <row r="33" spans="1:9" ht="3" customHeight="1" x14ac:dyDescent="0.3">
      <c r="A33" s="2"/>
      <c r="B33" s="2"/>
      <c r="C33" s="2"/>
      <c r="D33" s="2"/>
      <c r="E33" s="2"/>
      <c r="F33" s="2"/>
      <c r="G33" s="2"/>
    </row>
    <row r="34" spans="1:9" ht="30.75" customHeight="1" x14ac:dyDescent="0.3">
      <c r="A34" s="2"/>
      <c r="B34" s="304" t="s">
        <v>370</v>
      </c>
      <c r="C34" s="305"/>
      <c r="D34" s="130"/>
      <c r="E34" s="2"/>
      <c r="F34" s="129"/>
      <c r="G34" s="2"/>
      <c r="I34" t="str" cm="1">
        <f t="array" ref="I34">IF(SUMPRODUCT(--ISERROR('4.0 Plan of Activities'!$B$16:$B$88))=0,"Yes","No")</f>
        <v>Yes</v>
      </c>
    </row>
    <row r="35" spans="1:9" ht="2.25" customHeight="1" x14ac:dyDescent="0.3">
      <c r="A35" s="2"/>
      <c r="B35" s="2"/>
      <c r="C35" s="2"/>
      <c r="D35" s="2"/>
      <c r="E35" s="2"/>
      <c r="F35" s="2"/>
      <c r="G35" s="2"/>
    </row>
    <row r="36" spans="1:9" ht="3" customHeight="1" x14ac:dyDescent="0.3">
      <c r="A36" s="2"/>
      <c r="B36" s="2"/>
      <c r="C36" s="2"/>
      <c r="D36" s="2"/>
      <c r="E36" s="2"/>
      <c r="F36" s="2"/>
      <c r="G36" s="2"/>
    </row>
    <row r="37" spans="1:9" ht="30.75" customHeight="1" x14ac:dyDescent="0.3">
      <c r="A37" s="2"/>
      <c r="B37" s="304" t="s">
        <v>249</v>
      </c>
      <c r="C37" s="305"/>
      <c r="D37" s="130"/>
      <c r="E37" s="2"/>
      <c r="F37" s="129"/>
      <c r="G37" s="2"/>
      <c r="I37" t="e">
        <f>IF(SUM('4.0 Plan of Activities'!R16:R88)=0,"Yes","No")</f>
        <v>#REF!</v>
      </c>
    </row>
    <row r="38" spans="1:9" ht="3" customHeight="1" x14ac:dyDescent="0.3">
      <c r="A38" s="2"/>
      <c r="B38" s="2"/>
      <c r="C38" s="2"/>
      <c r="D38" s="2"/>
      <c r="E38" s="2"/>
      <c r="F38" s="2"/>
      <c r="G38" s="2"/>
    </row>
    <row r="39" spans="1:9" ht="30.75" customHeight="1" x14ac:dyDescent="0.3">
      <c r="A39" s="2"/>
      <c r="B39" s="304" t="s">
        <v>260</v>
      </c>
      <c r="C39" s="305"/>
      <c r="D39" s="130"/>
      <c r="E39" s="2"/>
      <c r="F39" s="129"/>
      <c r="G39" s="2"/>
      <c r="I39" t="e">
        <f>IF(SUM('4.0 Plan of Activities'!R17:R90)=0,"Yes","No")</f>
        <v>#REF!</v>
      </c>
    </row>
    <row r="40" spans="1:9" ht="3" customHeight="1" x14ac:dyDescent="0.3">
      <c r="A40" s="2"/>
      <c r="B40" s="2"/>
      <c r="C40" s="2"/>
      <c r="D40" s="2"/>
      <c r="E40" s="2"/>
      <c r="F40" s="2"/>
      <c r="G40" s="2"/>
    </row>
    <row r="41" spans="1:9" ht="30.75" customHeight="1" x14ac:dyDescent="0.3">
      <c r="A41" s="2"/>
      <c r="B41" s="304" t="s">
        <v>253</v>
      </c>
      <c r="C41" s="305"/>
      <c r="D41" s="130"/>
      <c r="E41" s="2"/>
      <c r="F41" s="129"/>
      <c r="G41" s="2"/>
      <c r="I41" t="e">
        <f>IF(SUM('4.0 Plan of Activities'!T16:T89)=0,"Yes","No")</f>
        <v>#REF!</v>
      </c>
    </row>
    <row r="42" spans="1:9" ht="3" customHeight="1" x14ac:dyDescent="0.3">
      <c r="A42" s="2"/>
      <c r="B42" s="2"/>
      <c r="C42" s="2"/>
      <c r="D42" s="2"/>
      <c r="E42" s="2"/>
      <c r="F42" s="2"/>
      <c r="G42" s="2"/>
    </row>
    <row r="43" spans="1:9" ht="30" customHeight="1" x14ac:dyDescent="0.3">
      <c r="A43" s="2"/>
      <c r="B43" s="304" t="s">
        <v>372</v>
      </c>
      <c r="C43" s="305"/>
      <c r="D43" s="130"/>
      <c r="E43" s="2"/>
      <c r="F43" s="129"/>
      <c r="G43" s="2"/>
      <c r="I43" t="e">
        <f>IF(SUM('4.0 Plan of Activities'!U16:U88)=0,"Yes","No")</f>
        <v>#REF!</v>
      </c>
    </row>
    <row r="44" spans="1:9" ht="3" customHeight="1" x14ac:dyDescent="0.3">
      <c r="A44" s="2"/>
      <c r="B44" s="2"/>
      <c r="C44" s="2"/>
      <c r="D44" s="2"/>
      <c r="E44" s="2"/>
      <c r="F44" s="2"/>
      <c r="G44" s="2"/>
    </row>
    <row r="45" spans="1:9" ht="30" customHeight="1" x14ac:dyDescent="0.3">
      <c r="A45" s="2"/>
      <c r="B45" s="304" t="s">
        <v>371</v>
      </c>
      <c r="C45" s="305"/>
      <c r="D45" s="130"/>
      <c r="E45" s="2"/>
      <c r="F45" s="129"/>
      <c r="G45" s="2"/>
      <c r="I45" t="e">
        <f>IF(SUM('4.0 Plan of Activities'!V16:V88)=0,"Yes","No")</f>
        <v>#REF!</v>
      </c>
    </row>
    <row r="46" spans="1:9" ht="30.75" customHeight="1" x14ac:dyDescent="0.4">
      <c r="A46" s="2"/>
      <c r="B46" s="294" t="str">
        <f>'OTHER DATA'!L7</f>
        <v>5.0 Project Delivery</v>
      </c>
      <c r="C46" s="294"/>
      <c r="D46" s="2"/>
      <c r="E46" s="2"/>
      <c r="F46" s="2"/>
      <c r="G46" s="2"/>
    </row>
    <row r="47" spans="1:9" ht="3" customHeight="1" x14ac:dyDescent="0.3">
      <c r="A47" s="2"/>
      <c r="B47" s="2"/>
      <c r="C47" s="2"/>
      <c r="D47" s="2"/>
      <c r="E47" s="2"/>
      <c r="F47" s="2"/>
      <c r="G47" s="2"/>
    </row>
    <row r="48" spans="1:9" ht="30.75" customHeight="1" x14ac:dyDescent="0.3">
      <c r="A48" s="2"/>
      <c r="B48" s="304" t="s">
        <v>258</v>
      </c>
      <c r="C48" s="305"/>
      <c r="D48" s="130"/>
      <c r="E48" s="2"/>
      <c r="F48" s="129"/>
      <c r="G48" s="2"/>
      <c r="I48" t="str">
        <f>IF(COUNTBLANK('5.0 Project Delivery'!D4:D18)=0,"Yes","No")</f>
        <v>No</v>
      </c>
    </row>
    <row r="49" spans="1:9" ht="3" customHeight="1" x14ac:dyDescent="0.3">
      <c r="A49" s="2"/>
      <c r="B49" s="2"/>
      <c r="C49" s="2"/>
      <c r="D49" s="2"/>
      <c r="E49" s="2"/>
      <c r="F49" s="2"/>
      <c r="G49" s="2"/>
    </row>
    <row r="50" spans="1:9" ht="3" customHeight="1" x14ac:dyDescent="0.3">
      <c r="A50" s="2"/>
      <c r="B50" s="2"/>
      <c r="C50" s="2"/>
      <c r="D50" s="2"/>
      <c r="E50" s="2"/>
      <c r="F50" s="2"/>
      <c r="G50" s="2"/>
    </row>
    <row r="51" spans="1:9" ht="3" customHeight="1" x14ac:dyDescent="0.3">
      <c r="A51" s="2"/>
      <c r="B51" s="2"/>
      <c r="C51" s="2"/>
      <c r="D51" s="2"/>
      <c r="E51" s="2"/>
      <c r="F51" s="2"/>
      <c r="G51" s="2"/>
    </row>
    <row r="52" spans="1:9" ht="30.75" customHeight="1" x14ac:dyDescent="0.3">
      <c r="A52" s="2"/>
      <c r="B52" s="304" t="s">
        <v>373</v>
      </c>
      <c r="C52" s="305"/>
      <c r="D52" s="130"/>
      <c r="E52" s="2"/>
      <c r="F52" s="129"/>
      <c r="G52" s="2"/>
      <c r="I52" t="str">
        <f>IF(OR(ISNUMBER(SEARCH("N/A",'5.0 Project Delivery'!D6)),LEN('5.0 Project Delivery'!D6)&lt;10),"No",IF(AND('5.0 Project Delivery'!D5="Yes",'5.0 Project Delivery'!D6&lt;&gt;""),"Yes","No"))</f>
        <v>No</v>
      </c>
    </row>
    <row r="53" spans="1:9" ht="3" customHeight="1" x14ac:dyDescent="0.3">
      <c r="A53" s="2"/>
      <c r="B53" s="2"/>
      <c r="C53" s="2"/>
      <c r="D53" s="2"/>
      <c r="E53" s="2"/>
      <c r="F53" s="2"/>
      <c r="G53" s="2"/>
    </row>
    <row r="54" spans="1:9" ht="30.75" customHeight="1" x14ac:dyDescent="0.3">
      <c r="A54" s="2"/>
      <c r="B54" s="304" t="s">
        <v>374</v>
      </c>
      <c r="C54" s="305"/>
      <c r="D54" s="130"/>
      <c r="E54" s="2"/>
      <c r="F54" s="129"/>
      <c r="G54" s="2"/>
    </row>
    <row r="55" spans="1:9" ht="3" customHeight="1" x14ac:dyDescent="0.3">
      <c r="A55" s="2"/>
      <c r="B55" s="2"/>
      <c r="C55" s="2"/>
      <c r="D55" s="2"/>
      <c r="E55" s="2"/>
      <c r="F55" s="2"/>
      <c r="G55" s="2"/>
    </row>
    <row r="56" spans="1:9" ht="46.5" customHeight="1" x14ac:dyDescent="0.3">
      <c r="A56" s="2"/>
      <c r="B56" s="304" t="s">
        <v>375</v>
      </c>
      <c r="C56" s="305"/>
      <c r="D56" s="130"/>
      <c r="E56" s="2"/>
      <c r="F56" s="129"/>
      <c r="G56" s="2"/>
    </row>
    <row r="57" spans="1:9" ht="3" customHeight="1" x14ac:dyDescent="0.3">
      <c r="A57" s="2"/>
      <c r="B57" s="2"/>
      <c r="C57" s="2"/>
      <c r="D57" s="2"/>
      <c r="E57" s="2"/>
      <c r="F57" s="2"/>
      <c r="G57" s="2"/>
    </row>
    <row r="58" spans="1:9" ht="38.25" customHeight="1" x14ac:dyDescent="0.3">
      <c r="A58" s="2"/>
      <c r="B58" s="304" t="s">
        <v>376</v>
      </c>
      <c r="C58" s="305"/>
      <c r="D58" s="130"/>
      <c r="E58" s="2"/>
      <c r="F58" s="129"/>
      <c r="G58" s="2"/>
    </row>
    <row r="59" spans="1:9" ht="3" customHeight="1" x14ac:dyDescent="0.3">
      <c r="A59" s="2"/>
      <c r="B59" s="2"/>
      <c r="C59" s="2"/>
      <c r="D59" s="2"/>
      <c r="E59" s="2"/>
      <c r="F59" s="2"/>
      <c r="G59" s="2"/>
    </row>
    <row r="60" spans="1:9" ht="45" customHeight="1" x14ac:dyDescent="0.3">
      <c r="A60" s="2"/>
      <c r="B60" s="304" t="s">
        <v>377</v>
      </c>
      <c r="C60" s="305"/>
      <c r="D60" s="130"/>
      <c r="E60" s="2"/>
      <c r="F60" s="129"/>
      <c r="G60" s="2"/>
    </row>
    <row r="61" spans="1:9" ht="3" customHeight="1" x14ac:dyDescent="0.3">
      <c r="A61" s="2"/>
      <c r="B61" s="2"/>
      <c r="C61" s="2"/>
      <c r="D61" s="2"/>
      <c r="E61" s="2"/>
      <c r="F61" s="2"/>
      <c r="G61" s="2"/>
    </row>
    <row r="62" spans="1:9" ht="30.75" customHeight="1" x14ac:dyDescent="0.3">
      <c r="A62" s="2"/>
      <c r="B62" s="304" t="s">
        <v>257</v>
      </c>
      <c r="C62" s="305"/>
      <c r="D62" s="130"/>
      <c r="E62" s="2"/>
      <c r="F62" s="129"/>
      <c r="G62" s="2"/>
    </row>
    <row r="63" spans="1:9" ht="3" customHeight="1" x14ac:dyDescent="0.3">
      <c r="A63" s="2"/>
      <c r="B63" s="2"/>
      <c r="C63" s="2"/>
      <c r="D63" s="2"/>
      <c r="E63" s="2"/>
      <c r="F63" s="2"/>
      <c r="G63" s="2"/>
    </row>
    <row r="64" spans="1:9" ht="30.75" customHeight="1" x14ac:dyDescent="0.4">
      <c r="A64" s="2"/>
      <c r="B64" s="294" t="str">
        <f>'OTHER DATA'!L8</f>
        <v>6.0 Project Costs &amp; Innovation</v>
      </c>
      <c r="C64" s="294"/>
      <c r="D64" s="2"/>
      <c r="E64" s="2"/>
      <c r="F64" s="2"/>
      <c r="G64" s="2"/>
    </row>
    <row r="65" spans="1:9" ht="3" customHeight="1" x14ac:dyDescent="0.3">
      <c r="A65" s="2"/>
      <c r="B65" s="2"/>
      <c r="C65" s="2"/>
      <c r="D65" s="2"/>
      <c r="E65" s="2"/>
      <c r="F65" s="2"/>
      <c r="G65" s="2"/>
    </row>
    <row r="66" spans="1:9" ht="30.75" customHeight="1" x14ac:dyDescent="0.3">
      <c r="A66" s="2"/>
      <c r="B66" s="304" t="s">
        <v>259</v>
      </c>
      <c r="C66" s="305"/>
      <c r="D66" s="130"/>
      <c r="E66" s="2"/>
      <c r="F66" s="129"/>
      <c r="G66" s="2"/>
      <c r="I66" t="str">
        <f>IF(COUNTBLANK('6.0 Project Costs &amp; Innovation'!D4:D25)=0,"Yes","No")</f>
        <v>No</v>
      </c>
    </row>
    <row r="67" spans="1:9" ht="3" customHeight="1" x14ac:dyDescent="0.3">
      <c r="A67" s="2"/>
      <c r="B67" s="2"/>
      <c r="C67" s="2"/>
      <c r="D67" s="2"/>
      <c r="E67" s="2"/>
      <c r="F67" s="2"/>
      <c r="G67" s="2"/>
    </row>
    <row r="68" spans="1:9" ht="3" customHeight="1" x14ac:dyDescent="0.3">
      <c r="A68" s="2"/>
      <c r="B68" s="2"/>
      <c r="C68" s="2"/>
      <c r="D68" s="2"/>
      <c r="E68" s="2"/>
      <c r="F68" s="2"/>
      <c r="G68" s="2"/>
    </row>
    <row r="69" spans="1:9" ht="3" customHeight="1" x14ac:dyDescent="0.3">
      <c r="A69" s="2"/>
      <c r="B69" s="2"/>
      <c r="C69" s="2"/>
      <c r="D69" s="2"/>
      <c r="E69" s="2"/>
      <c r="F69" s="2"/>
      <c r="G69" s="2"/>
    </row>
    <row r="70" spans="1:9" ht="30.75" customHeight="1" x14ac:dyDescent="0.3">
      <c r="A70" s="2"/>
      <c r="B70" s="304" t="s">
        <v>424</v>
      </c>
      <c r="C70" s="305"/>
      <c r="D70" s="130"/>
      <c r="E70" s="2"/>
      <c r="F70" s="129"/>
      <c r="G70" s="2"/>
      <c r="I70" t="str">
        <f>IF(LEN('6.0 Project Costs &amp; Innovation'!D7)&lt;10,"No","Yes")</f>
        <v>No</v>
      </c>
    </row>
    <row r="71" spans="1:9" ht="3" customHeight="1" x14ac:dyDescent="0.3">
      <c r="A71" s="2"/>
      <c r="B71" s="2"/>
      <c r="C71" s="2"/>
      <c r="D71" s="2"/>
      <c r="E71" s="2"/>
      <c r="F71" s="2"/>
      <c r="G71" s="2"/>
    </row>
    <row r="72" spans="1:9" ht="3" customHeight="1" x14ac:dyDescent="0.3">
      <c r="A72" s="2"/>
      <c r="B72" s="2"/>
      <c r="C72" s="2"/>
      <c r="D72" s="2"/>
      <c r="E72" s="2"/>
      <c r="F72" s="2"/>
      <c r="G72" s="2"/>
    </row>
    <row r="73" spans="1:9" ht="30.75" customHeight="1" x14ac:dyDescent="0.3">
      <c r="A73" s="2"/>
      <c r="B73" s="304" t="s">
        <v>378</v>
      </c>
      <c r="C73" s="305"/>
      <c r="D73" s="130"/>
      <c r="E73" s="2"/>
      <c r="F73" s="129"/>
      <c r="G73" s="2"/>
      <c r="I73" t="str">
        <f>IF(LEN('6.0 Project Costs &amp; Innovation'!D18)&lt;10,"No","Yes")</f>
        <v>No</v>
      </c>
    </row>
    <row r="74" spans="1:9" ht="3" customHeight="1" x14ac:dyDescent="0.3">
      <c r="A74" s="2"/>
      <c r="B74" s="2"/>
      <c r="C74" s="2"/>
      <c r="D74" s="2"/>
      <c r="E74" s="2"/>
      <c r="F74" s="2"/>
      <c r="G74" s="2"/>
    </row>
    <row r="75" spans="1:9" ht="30.75" customHeight="1" x14ac:dyDescent="0.3">
      <c r="A75" s="2"/>
      <c r="B75" s="304" t="s">
        <v>379</v>
      </c>
      <c r="C75" s="305"/>
      <c r="D75" s="130"/>
      <c r="E75" s="2"/>
      <c r="F75" s="129"/>
      <c r="G75" s="2"/>
      <c r="I75" t="str">
        <f>IF(ISNUMBER(SEARCH("N/A",'6.0 Project Costs &amp; Innovation'!D20)),"N/A",IF(LEN('6.0 Project Costs &amp; Innovation'!D20)&lt;10,"No","Yes"))</f>
        <v>No</v>
      </c>
    </row>
    <row r="76" spans="1:9" ht="3" customHeight="1" x14ac:dyDescent="0.3">
      <c r="A76" s="2"/>
      <c r="B76" s="2"/>
      <c r="C76" s="2"/>
      <c r="D76" s="2"/>
      <c r="E76" s="2"/>
      <c r="F76" s="2"/>
      <c r="G76" s="2"/>
    </row>
    <row r="77" spans="1:9" ht="42.75" customHeight="1" x14ac:dyDescent="0.3">
      <c r="A77" s="2"/>
      <c r="B77" s="304" t="s">
        <v>380</v>
      </c>
      <c r="C77" s="305"/>
      <c r="D77" s="130"/>
      <c r="E77" s="2"/>
      <c r="F77" s="129"/>
      <c r="G77" s="2"/>
      <c r="I77" t="str">
        <f>IF(ISNUMBER(SEARCH("N/A",'6.0 Project Costs &amp; Innovation'!D24)),"N/A",IF(LEN('6.0 Project Costs &amp; Innovation'!D24)&lt;10,"No","Yes"))</f>
        <v>No</v>
      </c>
    </row>
    <row r="78" spans="1:9" ht="3" customHeight="1" x14ac:dyDescent="0.3">
      <c r="A78" s="2"/>
      <c r="B78" s="2"/>
      <c r="C78" s="2"/>
      <c r="D78" s="2"/>
      <c r="E78" s="2"/>
      <c r="F78" s="2"/>
      <c r="G78" s="2"/>
    </row>
    <row r="79" spans="1:9" ht="30.75" customHeight="1" x14ac:dyDescent="0.4">
      <c r="A79" s="2"/>
      <c r="B79" s="301" t="str">
        <f>'OTHER DATA'!L9</f>
        <v>7.0 Supporting Evidence</v>
      </c>
      <c r="C79" s="301"/>
      <c r="D79" s="2"/>
      <c r="E79" s="2"/>
      <c r="F79" s="2"/>
      <c r="G79" s="2"/>
    </row>
    <row r="80" spans="1:9" ht="3" customHeight="1" x14ac:dyDescent="0.3">
      <c r="A80" s="2"/>
      <c r="B80" s="2"/>
      <c r="C80" s="2"/>
      <c r="D80" s="2"/>
      <c r="E80" s="2"/>
      <c r="F80" s="2"/>
      <c r="G80" s="2"/>
    </row>
    <row r="81" spans="1:9" ht="30.75" customHeight="1" x14ac:dyDescent="0.3">
      <c r="A81" s="2"/>
      <c r="B81" s="304" t="s">
        <v>128</v>
      </c>
      <c r="C81" s="305"/>
      <c r="D81" s="130"/>
      <c r="E81" s="2"/>
      <c r="F81" s="129"/>
      <c r="G81" s="2"/>
      <c r="I81" t="str">
        <f>IF(SUM('7.0 Supporting Evidence'!K6:K29)=0,"No","Yes")</f>
        <v>No</v>
      </c>
    </row>
    <row r="82" spans="1:9" ht="3" customHeight="1" x14ac:dyDescent="0.3">
      <c r="A82" s="2"/>
      <c r="B82" s="2"/>
      <c r="C82" s="2"/>
      <c r="D82" s="2"/>
      <c r="E82" s="2"/>
      <c r="F82" s="2"/>
      <c r="G82" s="2"/>
    </row>
    <row r="83" spans="1:9" ht="30.75" customHeight="1" x14ac:dyDescent="0.3">
      <c r="A83" s="2"/>
      <c r="B83" s="304" t="s">
        <v>369</v>
      </c>
      <c r="C83" s="305"/>
      <c r="D83" s="130"/>
      <c r="E83" s="2"/>
      <c r="F83" s="129"/>
      <c r="G83" s="2"/>
    </row>
    <row r="84" spans="1:9" ht="3" customHeight="1" x14ac:dyDescent="0.3">
      <c r="A84" s="2"/>
      <c r="B84" s="2"/>
      <c r="C84" s="2"/>
      <c r="D84" s="2"/>
      <c r="E84" s="2"/>
      <c r="F84" s="2"/>
      <c r="G84" s="2"/>
    </row>
    <row r="85" spans="1:9" ht="14.4" x14ac:dyDescent="0.3">
      <c r="A85" s="7"/>
      <c r="B85" s="6"/>
      <c r="C85" s="6"/>
      <c r="D85" s="6"/>
      <c r="E85" s="6"/>
      <c r="F85" s="6"/>
      <c r="G85" s="6"/>
    </row>
    <row r="86" spans="1:9" ht="15.75" hidden="1" customHeight="1" x14ac:dyDescent="0.3">
      <c r="A86" s="7"/>
      <c r="B86" s="302"/>
      <c r="C86" s="306"/>
      <c r="D86" s="306"/>
      <c r="E86" s="306"/>
      <c r="F86" s="306"/>
      <c r="G86" s="306"/>
    </row>
    <row r="87" spans="1:9" ht="18.75" customHeight="1" thickBot="1" x14ac:dyDescent="0.35">
      <c r="A87" s="8"/>
      <c r="B87" s="9"/>
      <c r="C87" s="9"/>
      <c r="D87" s="9"/>
      <c r="E87" s="9"/>
      <c r="F87" s="9"/>
      <c r="G87" s="9"/>
    </row>
    <row r="88" spans="1:9" ht="15" hidden="1" customHeight="1" x14ac:dyDescent="0.3"/>
    <row r="89" spans="1:9" ht="15" hidden="1" customHeight="1" x14ac:dyDescent="0.3"/>
    <row r="90" spans="1:9" ht="15" hidden="1" customHeight="1" x14ac:dyDescent="0.3"/>
    <row r="91" spans="1:9" ht="15" hidden="1" customHeight="1" x14ac:dyDescent="0.3"/>
    <row r="92" spans="1:9" ht="15" hidden="1" customHeight="1" x14ac:dyDescent="0.3"/>
    <row r="93" spans="1:9" ht="15" hidden="1" customHeight="1" x14ac:dyDescent="0.3"/>
    <row r="94" spans="1:9" ht="15" hidden="1" customHeight="1" x14ac:dyDescent="0.3"/>
    <row r="95" spans="1:9" ht="15" hidden="1" customHeight="1" x14ac:dyDescent="0.3"/>
    <row r="96" spans="1:9" ht="15" hidden="1" customHeight="1" x14ac:dyDescent="0.3"/>
  </sheetData>
  <sheetProtection formatColumns="0" formatRows="0"/>
  <mergeCells count="40">
    <mergeCell ref="B17:C17"/>
    <mergeCell ref="B19:C19"/>
    <mergeCell ref="B23:C23"/>
    <mergeCell ref="B21:C21"/>
    <mergeCell ref="B73:C73"/>
    <mergeCell ref="B56:C56"/>
    <mergeCell ref="B58:C58"/>
    <mergeCell ref="B26:C26"/>
    <mergeCell ref="B30:C30"/>
    <mergeCell ref="B86:G86"/>
    <mergeCell ref="B81:C81"/>
    <mergeCell ref="B83:C83"/>
    <mergeCell ref="B79:C79"/>
    <mergeCell ref="B37:C37"/>
    <mergeCell ref="B43:C43"/>
    <mergeCell ref="B48:C48"/>
    <mergeCell ref="B39:C39"/>
    <mergeCell ref="B41:C41"/>
    <mergeCell ref="B52:C52"/>
    <mergeCell ref="B54:C54"/>
    <mergeCell ref="B66:C66"/>
    <mergeCell ref="B75:C75"/>
    <mergeCell ref="B77:C77"/>
    <mergeCell ref="B46:C46"/>
    <mergeCell ref="B14:C14"/>
    <mergeCell ref="A1:G1"/>
    <mergeCell ref="B62:C62"/>
    <mergeCell ref="B70:C70"/>
    <mergeCell ref="B45:C45"/>
    <mergeCell ref="B34:C34"/>
    <mergeCell ref="B32:C32"/>
    <mergeCell ref="B4:C4"/>
    <mergeCell ref="B3:F3"/>
    <mergeCell ref="B10:C10"/>
    <mergeCell ref="B11:C11"/>
    <mergeCell ref="B6:C6"/>
    <mergeCell ref="B64:C64"/>
    <mergeCell ref="B60:C60"/>
    <mergeCell ref="B28:C28"/>
    <mergeCell ref="B12:C12"/>
  </mergeCells>
  <dataValidations count="2">
    <dataValidation type="list" allowBlank="1" showInputMessage="1" showErrorMessage="1" sqref="D73 D37 D83 D81 D39 D66 D34 D54 D48 D52 D60 D43 D45 D41 D56 D58 D62 D6 D10 D12 D17 D19 D23 D26 D28 D30 D70 D14" xr:uid="{00000000-0002-0000-0800-000000000000}">
      <formula1>"Yes,No"</formula1>
    </dataValidation>
    <dataValidation type="list" allowBlank="1" showInputMessage="1" showErrorMessage="1" sqref="D75 D77" xr:uid="{00000000-0002-0000-0800-000001000000}">
      <formula1>"Yes,No,N/A"</formula1>
    </dataValidation>
  </dataValidations>
  <pageMargins left="0.70866141732283472" right="0.70866141732283472" top="0.74803149606299213" bottom="0.74803149606299213" header="0.31496062992125984" footer="0.31496062992125984"/>
  <pageSetup paperSize="9" scale="3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sheetPr>
  <dimension ref="A1:E55"/>
  <sheetViews>
    <sheetView topLeftCell="A2" workbookViewId="0">
      <selection activeCell="C34" sqref="C34"/>
    </sheetView>
  </sheetViews>
  <sheetFormatPr defaultColWidth="0" defaultRowHeight="14.4" zeroHeight="1" x14ac:dyDescent="0.3"/>
  <cols>
    <col min="1" max="1" width="3" style="202" customWidth="1"/>
    <col min="2" max="2" width="31" style="202" customWidth="1"/>
    <col min="3" max="3" width="60.44140625" style="189" customWidth="1"/>
    <col min="4" max="4" width="4" style="202" customWidth="1"/>
    <col min="5" max="5" width="0.5546875" style="202" customWidth="1"/>
    <col min="6" max="16384" width="9.21875" style="202" hidden="1"/>
  </cols>
  <sheetData>
    <row r="1" spans="1:5" ht="5.25" hidden="1" customHeight="1" x14ac:dyDescent="0.3"/>
    <row r="2" spans="1:5" ht="15" thickTop="1" x14ac:dyDescent="0.3">
      <c r="A2" s="307" t="s">
        <v>303</v>
      </c>
      <c r="B2" s="307"/>
      <c r="C2" s="307"/>
      <c r="D2" s="307"/>
      <c r="E2" s="307"/>
    </row>
    <row r="3" spans="1:5" ht="4.5" customHeight="1" x14ac:dyDescent="0.3">
      <c r="A3" s="78"/>
      <c r="B3" s="78"/>
      <c r="C3" s="78"/>
      <c r="D3" s="78"/>
      <c r="E3" s="78"/>
    </row>
    <row r="4" spans="1:5" ht="9" customHeight="1" x14ac:dyDescent="0.3">
      <c r="A4" s="78"/>
      <c r="B4" s="78"/>
      <c r="C4" s="78"/>
      <c r="D4" s="78"/>
      <c r="E4" s="78"/>
    </row>
    <row r="5" spans="1:5" ht="22.8" x14ac:dyDescent="0.3">
      <c r="A5" s="78"/>
      <c r="B5" s="78" t="s">
        <v>24</v>
      </c>
      <c r="C5" s="78"/>
      <c r="D5" s="78"/>
      <c r="E5" s="78"/>
    </row>
    <row r="6" spans="1:5" ht="5.25" customHeight="1" x14ac:dyDescent="0.3">
      <c r="A6" s="78"/>
      <c r="B6" s="78"/>
      <c r="C6" s="78"/>
      <c r="D6" s="78"/>
      <c r="E6" s="78"/>
    </row>
    <row r="7" spans="1:5" ht="22.8" x14ac:dyDescent="0.3">
      <c r="A7" s="78"/>
      <c r="B7" s="244" t="s">
        <v>25</v>
      </c>
      <c r="C7" s="246" t="s">
        <v>300</v>
      </c>
      <c r="D7" s="78"/>
      <c r="E7" s="78"/>
    </row>
    <row r="8" spans="1:5" ht="15" customHeight="1" x14ac:dyDescent="0.3">
      <c r="A8" s="78"/>
      <c r="B8" s="78"/>
      <c r="C8" s="78"/>
      <c r="D8" s="78"/>
      <c r="E8" s="78"/>
    </row>
    <row r="9" spans="1:5" ht="22.8" x14ac:dyDescent="0.3">
      <c r="A9" s="78"/>
      <c r="B9" s="78" t="s">
        <v>26</v>
      </c>
      <c r="C9" s="78"/>
      <c r="D9" s="78"/>
      <c r="E9" s="78"/>
    </row>
    <row r="10" spans="1:5" ht="5.25" customHeight="1" x14ac:dyDescent="0.3">
      <c r="A10" s="78"/>
      <c r="B10" s="78"/>
      <c r="C10" s="78"/>
      <c r="D10" s="78"/>
      <c r="E10" s="78"/>
    </row>
    <row r="11" spans="1:5" ht="18.75" customHeight="1" x14ac:dyDescent="0.3">
      <c r="A11" s="78"/>
      <c r="B11" s="244" t="s">
        <v>78</v>
      </c>
      <c r="C11" s="166"/>
      <c r="D11" s="78"/>
      <c r="E11" s="78"/>
    </row>
    <row r="12" spans="1:5" s="238" customFormat="1" ht="3" customHeight="1" x14ac:dyDescent="0.3">
      <c r="A12" s="79"/>
      <c r="B12" s="167"/>
      <c r="C12" s="168"/>
      <c r="D12" s="79"/>
      <c r="E12" s="79"/>
    </row>
    <row r="13" spans="1:5" ht="18.75" customHeight="1" x14ac:dyDescent="0.3">
      <c r="A13" s="78"/>
      <c r="B13" s="244" t="s">
        <v>77</v>
      </c>
      <c r="C13" s="166"/>
      <c r="D13" s="78"/>
      <c r="E13" s="78"/>
    </row>
    <row r="14" spans="1:5" s="238" customFormat="1" ht="3" customHeight="1" x14ac:dyDescent="0.3">
      <c r="A14" s="79"/>
      <c r="B14" s="167"/>
      <c r="C14" s="168"/>
      <c r="D14" s="79"/>
      <c r="E14" s="79"/>
    </row>
    <row r="15" spans="1:5" ht="18.75" customHeight="1" x14ac:dyDescent="0.3">
      <c r="A15" s="78"/>
      <c r="B15" s="244" t="s">
        <v>178</v>
      </c>
      <c r="C15" s="177"/>
      <c r="D15" s="78"/>
      <c r="E15" s="78"/>
    </row>
    <row r="16" spans="1:5" s="238" customFormat="1" ht="3" customHeight="1" x14ac:dyDescent="0.3">
      <c r="A16" s="79"/>
      <c r="B16" s="167"/>
      <c r="C16" s="168"/>
      <c r="D16" s="79"/>
      <c r="E16" s="79"/>
    </row>
    <row r="17" spans="1:5" ht="18.75" customHeight="1" x14ac:dyDescent="0.3">
      <c r="A17" s="78"/>
      <c r="B17" s="244" t="s">
        <v>179</v>
      </c>
      <c r="C17" s="177"/>
      <c r="D17" s="78"/>
      <c r="E17" s="78"/>
    </row>
    <row r="18" spans="1:5" s="238" customFormat="1" ht="3" customHeight="1" x14ac:dyDescent="0.3">
      <c r="A18" s="79"/>
      <c r="B18" s="167"/>
      <c r="C18" s="168"/>
      <c r="D18" s="79"/>
      <c r="E18" s="79"/>
    </row>
    <row r="19" spans="1:5" ht="18.75" customHeight="1" x14ac:dyDescent="0.3">
      <c r="A19" s="78"/>
      <c r="B19" s="244" t="s">
        <v>180</v>
      </c>
      <c r="C19" s="166"/>
      <c r="D19" s="78"/>
      <c r="E19" s="78"/>
    </row>
    <row r="20" spans="1:5" s="238" customFormat="1" ht="3" customHeight="1" x14ac:dyDescent="0.3">
      <c r="A20" s="79"/>
      <c r="B20" s="167"/>
      <c r="C20" s="168"/>
      <c r="D20" s="79"/>
      <c r="E20" s="79"/>
    </row>
    <row r="21" spans="1:5" ht="20.25" customHeight="1" x14ac:dyDescent="0.3">
      <c r="A21" s="78"/>
      <c r="B21" s="244" t="s">
        <v>181</v>
      </c>
      <c r="C21" s="177"/>
      <c r="D21" s="78"/>
      <c r="E21" s="78"/>
    </row>
    <row r="22" spans="1:5" s="238" customFormat="1" ht="15" customHeight="1" x14ac:dyDescent="0.3">
      <c r="A22" s="79"/>
      <c r="B22" s="80"/>
      <c r="C22" s="165"/>
      <c r="D22" s="79"/>
      <c r="E22" s="79"/>
    </row>
    <row r="23" spans="1:5" s="238" customFormat="1" ht="22.8" x14ac:dyDescent="0.3">
      <c r="A23" s="79"/>
      <c r="B23" s="78" t="s">
        <v>268</v>
      </c>
      <c r="C23" s="165"/>
      <c r="D23" s="79"/>
      <c r="E23" s="79"/>
    </row>
    <row r="24" spans="1:5" s="238" customFormat="1" ht="3" customHeight="1" x14ac:dyDescent="0.3">
      <c r="A24" s="79"/>
      <c r="B24" s="80"/>
      <c r="C24" s="165"/>
      <c r="D24" s="79"/>
      <c r="E24" s="79"/>
    </row>
    <row r="25" spans="1:5" ht="18.75" customHeight="1" x14ac:dyDescent="0.3">
      <c r="A25" s="78"/>
      <c r="B25" s="244" t="s">
        <v>27</v>
      </c>
      <c r="C25" s="245">
        <f>'4.0 Plan of Activities'!M15</f>
        <v>0</v>
      </c>
      <c r="D25" s="78"/>
      <c r="E25" s="78"/>
    </row>
    <row r="26" spans="1:5" s="238" customFormat="1" ht="3.75" customHeight="1" x14ac:dyDescent="0.3">
      <c r="A26" s="79"/>
      <c r="B26" s="167"/>
      <c r="C26" s="168"/>
      <c r="D26" s="79"/>
      <c r="E26" s="79"/>
    </row>
    <row r="27" spans="1:5" ht="42" customHeight="1" x14ac:dyDescent="0.3">
      <c r="A27" s="78"/>
      <c r="B27" s="244" t="s">
        <v>28</v>
      </c>
      <c r="C27" s="245">
        <f>'6.0 Project Costs &amp; Innovation'!D14</f>
        <v>0</v>
      </c>
      <c r="D27" s="78"/>
      <c r="E27" s="78"/>
    </row>
    <row r="28" spans="1:5" s="238" customFormat="1" ht="16.5" customHeight="1" x14ac:dyDescent="0.3">
      <c r="A28" s="79"/>
      <c r="B28" s="167"/>
      <c r="C28" s="169"/>
      <c r="D28" s="79"/>
      <c r="E28" s="79"/>
    </row>
    <row r="29" spans="1:5" ht="36" customHeight="1" x14ac:dyDescent="0.3">
      <c r="A29" s="78"/>
      <c r="B29" s="244" t="s">
        <v>29</v>
      </c>
      <c r="C29" s="245">
        <f>'6.0 Project Costs &amp; Innovation'!D4</f>
        <v>0</v>
      </c>
      <c r="D29" s="78"/>
      <c r="E29" s="78"/>
    </row>
    <row r="30" spans="1:5" s="238" customFormat="1" ht="3.75" customHeight="1" x14ac:dyDescent="0.3">
      <c r="A30" s="79"/>
      <c r="B30" s="167"/>
      <c r="C30" s="168"/>
      <c r="D30" s="79"/>
      <c r="E30" s="79"/>
    </row>
    <row r="31" spans="1:5" s="238" customFormat="1" ht="15" customHeight="1" x14ac:dyDescent="0.3">
      <c r="A31" s="79"/>
      <c r="B31" s="80"/>
      <c r="C31" s="165"/>
      <c r="D31" s="79"/>
      <c r="E31" s="79"/>
    </row>
    <row r="32" spans="1:5" s="238" customFormat="1" ht="22.8" x14ac:dyDescent="0.3">
      <c r="A32" s="79"/>
      <c r="B32" s="78" t="s">
        <v>188</v>
      </c>
      <c r="C32" s="165"/>
      <c r="D32" s="79"/>
      <c r="E32" s="79"/>
    </row>
    <row r="33" spans="1:5" s="238" customFormat="1" ht="3" customHeight="1" x14ac:dyDescent="0.3">
      <c r="A33" s="79"/>
      <c r="B33" s="167"/>
      <c r="C33" s="169"/>
      <c r="D33" s="79"/>
      <c r="E33" s="79"/>
    </row>
    <row r="34" spans="1:5" ht="42" customHeight="1" x14ac:dyDescent="0.3">
      <c r="A34" s="78"/>
      <c r="B34" s="244" t="s">
        <v>267</v>
      </c>
      <c r="C34" s="170"/>
      <c r="D34" s="78"/>
      <c r="E34" s="78"/>
    </row>
    <row r="35" spans="1:5" ht="15" customHeight="1" x14ac:dyDescent="0.3">
      <c r="A35" s="78"/>
      <c r="B35" s="80"/>
      <c r="C35" s="165"/>
      <c r="D35" s="78"/>
      <c r="E35" s="78"/>
    </row>
    <row r="36" spans="1:5" ht="22.8" x14ac:dyDescent="0.3">
      <c r="A36" s="78"/>
      <c r="B36" s="78" t="s">
        <v>30</v>
      </c>
      <c r="C36" s="165"/>
      <c r="D36" s="78"/>
      <c r="E36" s="78"/>
    </row>
    <row r="37" spans="1:5" ht="10.5" customHeight="1" x14ac:dyDescent="0.3">
      <c r="A37" s="78"/>
      <c r="B37" s="80"/>
      <c r="C37" s="165"/>
      <c r="D37" s="78"/>
      <c r="E37" s="78"/>
    </row>
    <row r="38" spans="1:5" ht="168" customHeight="1" x14ac:dyDescent="0.3">
      <c r="A38" s="78"/>
      <c r="B38" s="308" t="s">
        <v>421</v>
      </c>
      <c r="C38" s="309"/>
      <c r="D38" s="79"/>
      <c r="E38" s="78"/>
    </row>
    <row r="39" spans="1:5" ht="21.75" customHeight="1" x14ac:dyDescent="0.3">
      <c r="A39" s="78"/>
      <c r="B39" s="242" t="s">
        <v>31</v>
      </c>
      <c r="C39" s="243"/>
      <c r="D39" s="78"/>
      <c r="E39" s="78"/>
    </row>
    <row r="40" spans="1:5" ht="22.8" x14ac:dyDescent="0.3">
      <c r="A40" s="78"/>
      <c r="B40" s="241" t="s">
        <v>32</v>
      </c>
      <c r="C40" s="40"/>
      <c r="D40" s="78"/>
      <c r="E40" s="78"/>
    </row>
    <row r="41" spans="1:5" ht="22.8" x14ac:dyDescent="0.3">
      <c r="A41" s="78"/>
      <c r="B41" s="241" t="s">
        <v>33</v>
      </c>
      <c r="C41" s="41"/>
      <c r="D41" s="78"/>
      <c r="E41" s="78"/>
    </row>
    <row r="42" spans="1:5" ht="73.5" customHeight="1" x14ac:dyDescent="0.3">
      <c r="A42" s="78"/>
      <c r="B42" s="240" t="s">
        <v>34</v>
      </c>
      <c r="C42" s="40"/>
      <c r="D42" s="78"/>
      <c r="E42" s="78"/>
    </row>
    <row r="43" spans="1:5" ht="32.25" customHeight="1" x14ac:dyDescent="0.3">
      <c r="A43" s="78"/>
      <c r="B43" s="239" t="s">
        <v>35</v>
      </c>
      <c r="C43" s="3"/>
      <c r="D43" s="78"/>
      <c r="E43" s="78"/>
    </row>
    <row r="44" spans="1:5" ht="22.8" x14ac:dyDescent="0.3">
      <c r="A44" s="78"/>
      <c r="B44" s="80"/>
      <c r="C44" s="165"/>
      <c r="D44" s="78"/>
      <c r="E44" s="78"/>
    </row>
    <row r="45" spans="1:5" s="237" customFormat="1" ht="103.5" customHeight="1" x14ac:dyDescent="0.2">
      <c r="A45" s="78"/>
      <c r="B45" s="310" t="s">
        <v>302</v>
      </c>
      <c r="C45" s="310"/>
      <c r="D45" s="78"/>
      <c r="E45" s="78"/>
    </row>
    <row r="46" spans="1:5" s="237" customFormat="1" ht="69" customHeight="1" x14ac:dyDescent="0.2">
      <c r="A46" s="78"/>
      <c r="B46" s="310" t="s">
        <v>301</v>
      </c>
      <c r="C46" s="310"/>
      <c r="D46" s="78"/>
      <c r="E46" s="78"/>
    </row>
    <row r="47" spans="1:5" ht="6.75" customHeight="1" x14ac:dyDescent="0.3">
      <c r="A47" s="78"/>
      <c r="B47" s="80"/>
      <c r="C47" s="165"/>
      <c r="D47" s="78"/>
      <c r="E47" s="78"/>
    </row>
    <row r="54" spans="1:5" hidden="1" x14ac:dyDescent="0.3">
      <c r="A54" s="238"/>
      <c r="B54" s="238"/>
      <c r="C54" s="207"/>
      <c r="D54" s="238"/>
      <c r="E54" s="238"/>
    </row>
    <row r="55" spans="1:5" hidden="1" x14ac:dyDescent="0.3">
      <c r="A55" s="238"/>
      <c r="B55" s="238"/>
      <c r="C55" s="207"/>
      <c r="D55" s="238"/>
      <c r="E55" s="238"/>
    </row>
  </sheetData>
  <sheetProtection algorithmName="SHA-512" hashValue="k9JCwb9ECuoomBUMTK2J3nlVsmvn+9dF7KhNmZqmhbMoDzCBHkPLdNJdV9moODWkqpEReS7ea1cZ53c0pXPCgw==" saltValue="FbrD2XWFcMU0ZqE5LsuYlQ==" spinCount="100000" sheet="1" formatColumns="0" formatRows="0" selectLockedCells="1"/>
  <mergeCells count="4">
    <mergeCell ref="A2:E2"/>
    <mergeCell ref="B38:C38"/>
    <mergeCell ref="B45:C45"/>
    <mergeCell ref="B46:C46"/>
  </mergeCells>
  <dataValidations count="1">
    <dataValidation type="list" allowBlank="1" showInputMessage="1" showErrorMessage="1" sqref="C34" xr:uid="{00000000-0002-0000-0900-000000000000}">
      <formula1>"Yes, No"</formula1>
    </dataValidation>
  </dataValidation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1"/>
  </sheetPr>
  <dimension ref="A1:AS4"/>
  <sheetViews>
    <sheetView workbookViewId="0">
      <selection sqref="A1:P1"/>
    </sheetView>
  </sheetViews>
  <sheetFormatPr defaultRowHeight="14.4" x14ac:dyDescent="0.3"/>
  <cols>
    <col min="1" max="1" width="9.21875" customWidth="1"/>
    <col min="2" max="2" width="42" customWidth="1"/>
    <col min="3" max="3" width="67.44140625" customWidth="1"/>
    <col min="4" max="4" width="19.77734375" customWidth="1"/>
    <col min="5" max="5" width="46.21875" customWidth="1"/>
    <col min="6" max="6" width="38.44140625" customWidth="1"/>
    <col min="7" max="7" width="43.21875" customWidth="1"/>
    <col min="8" max="8" width="16.5546875" customWidth="1"/>
    <col min="9" max="10" width="24.77734375" customWidth="1"/>
    <col min="11" max="11" width="20.44140625" customWidth="1"/>
    <col min="12" max="12" width="29.77734375" bestFit="1" customWidth="1"/>
    <col min="13" max="13" width="46.44140625" customWidth="1"/>
    <col min="14" max="14" width="32.44140625" customWidth="1"/>
    <col min="15" max="15" width="30" customWidth="1"/>
    <col min="16" max="16" width="54.21875" customWidth="1"/>
    <col min="17" max="19" width="9.21875" hidden="1" customWidth="1"/>
    <col min="20" max="20" width="33.44140625" customWidth="1"/>
    <col min="21" max="21" width="32.21875" customWidth="1"/>
    <col min="22" max="22" width="28.44140625" customWidth="1"/>
    <col min="23" max="23" width="65" customWidth="1"/>
    <col min="24" max="24" width="55.77734375" customWidth="1"/>
    <col min="25" max="25" width="49.77734375" customWidth="1"/>
    <col min="26" max="26" width="30.21875" customWidth="1"/>
    <col min="27" max="28" width="49.21875" customWidth="1"/>
    <col min="29" max="29" width="62.21875" customWidth="1"/>
    <col min="30" max="30" width="47.77734375" bestFit="1" customWidth="1"/>
    <col min="31" max="31" width="28.77734375" customWidth="1"/>
    <col min="32" max="32" width="26.44140625" customWidth="1"/>
    <col min="33" max="33" width="51.44140625" customWidth="1"/>
    <col min="34" max="38" width="30.77734375" customWidth="1"/>
    <col min="39" max="39" width="52" customWidth="1"/>
    <col min="40" max="41" width="29.77734375" bestFit="1" customWidth="1"/>
    <col min="42" max="43" width="66.21875" customWidth="1"/>
    <col min="44" max="44" width="28.21875" customWidth="1"/>
    <col min="45" max="45" width="76.21875" customWidth="1"/>
    <col min="46" max="49" width="30.21875" customWidth="1"/>
    <col min="50" max="51" width="78.77734375" customWidth="1"/>
    <col min="52" max="52" width="30.21875" customWidth="1"/>
  </cols>
  <sheetData>
    <row r="1" spans="1:45" ht="18" x14ac:dyDescent="0.3">
      <c r="A1" s="312" t="s">
        <v>129</v>
      </c>
      <c r="B1" s="311"/>
      <c r="C1" s="311"/>
      <c r="D1" s="311"/>
      <c r="E1" s="311"/>
      <c r="F1" s="311"/>
      <c r="G1" s="311"/>
      <c r="H1" s="311"/>
      <c r="I1" s="311"/>
      <c r="J1" s="311"/>
      <c r="K1" s="311"/>
      <c r="L1" s="311"/>
      <c r="M1" s="311"/>
      <c r="N1" s="311"/>
      <c r="O1" s="311"/>
      <c r="P1" s="313"/>
      <c r="Q1" s="314" t="s">
        <v>130</v>
      </c>
      <c r="R1" s="314"/>
      <c r="S1" s="314"/>
      <c r="T1" s="312" t="s">
        <v>131</v>
      </c>
      <c r="U1" s="311"/>
      <c r="V1" s="311"/>
      <c r="W1" s="311"/>
      <c r="X1" s="311"/>
      <c r="Y1" s="313"/>
      <c r="Z1" s="311" t="s">
        <v>132</v>
      </c>
      <c r="AA1" s="311"/>
      <c r="AB1" s="311"/>
      <c r="AC1" s="313"/>
      <c r="AD1" s="311" t="s">
        <v>133</v>
      </c>
      <c r="AE1" s="311"/>
      <c r="AF1" s="311"/>
      <c r="AG1" s="313"/>
      <c r="AH1" s="311" t="s">
        <v>134</v>
      </c>
      <c r="AI1" s="311"/>
      <c r="AJ1" s="311"/>
      <c r="AK1" s="311"/>
      <c r="AL1" s="311"/>
      <c r="AM1" s="311"/>
      <c r="AN1" s="311"/>
      <c r="AO1" s="311"/>
      <c r="AP1" s="311"/>
      <c r="AQ1" s="311"/>
      <c r="AR1" s="311"/>
      <c r="AS1" s="173" t="s">
        <v>135</v>
      </c>
    </row>
    <row r="2" spans="1:45" ht="15.6" x14ac:dyDescent="0.3">
      <c r="A2" s="42" t="s">
        <v>136</v>
      </c>
      <c r="B2" s="43">
        <v>1.1000000000000001</v>
      </c>
      <c r="C2" s="43">
        <v>1.2</v>
      </c>
      <c r="D2" s="43">
        <v>1.3</v>
      </c>
      <c r="E2" s="43">
        <v>1.4</v>
      </c>
      <c r="F2" s="43">
        <v>1.5</v>
      </c>
      <c r="G2" s="43">
        <v>1.6</v>
      </c>
      <c r="H2" s="43">
        <v>1.7</v>
      </c>
      <c r="I2" s="43">
        <v>1.8</v>
      </c>
      <c r="J2" s="43">
        <v>1.9</v>
      </c>
      <c r="K2" s="44" t="s">
        <v>137</v>
      </c>
      <c r="L2" s="45">
        <v>1.1100000000000001</v>
      </c>
      <c r="M2" s="45">
        <v>1.1200000000000001</v>
      </c>
      <c r="N2" s="43">
        <v>1.1299999999999999</v>
      </c>
      <c r="O2" s="43">
        <v>1.1399999999999999</v>
      </c>
      <c r="P2" s="46">
        <v>1.1499999999999999</v>
      </c>
      <c r="Q2" s="47" t="s">
        <v>138</v>
      </c>
      <c r="R2" s="48" t="s">
        <v>139</v>
      </c>
      <c r="S2" s="49" t="s">
        <v>140</v>
      </c>
      <c r="T2" s="50">
        <v>2.1</v>
      </c>
      <c r="U2" s="51">
        <v>2.2000000000000002</v>
      </c>
      <c r="V2" s="51">
        <v>2.2999999999999998</v>
      </c>
      <c r="W2" s="51">
        <v>2.4</v>
      </c>
      <c r="X2" s="51">
        <v>2.5</v>
      </c>
      <c r="Y2" s="51">
        <v>2.6</v>
      </c>
      <c r="Z2" s="50">
        <v>3.1</v>
      </c>
      <c r="AA2" s="51">
        <v>3.2</v>
      </c>
      <c r="AB2" s="51">
        <v>3.3</v>
      </c>
      <c r="AC2" s="51">
        <v>3.4</v>
      </c>
      <c r="AD2" s="52">
        <v>4.0999999999999996</v>
      </c>
      <c r="AE2" s="53">
        <v>4.2</v>
      </c>
      <c r="AF2" s="53">
        <v>4.3</v>
      </c>
      <c r="AG2" s="53">
        <v>4.4000000000000004</v>
      </c>
      <c r="AH2" s="54">
        <v>5.0999999999999996</v>
      </c>
      <c r="AI2" s="43">
        <v>5.2</v>
      </c>
      <c r="AJ2" s="43">
        <v>5.3</v>
      </c>
      <c r="AK2" s="43">
        <v>5.4</v>
      </c>
      <c r="AL2" s="43">
        <v>5.5</v>
      </c>
      <c r="AM2" s="43">
        <v>5.6</v>
      </c>
      <c r="AN2" s="43">
        <v>5.7</v>
      </c>
      <c r="AO2" s="55" t="s">
        <v>141</v>
      </c>
      <c r="AP2" s="55" t="s">
        <v>142</v>
      </c>
      <c r="AQ2" s="55" t="s">
        <v>143</v>
      </c>
      <c r="AR2" s="56" t="s">
        <v>144</v>
      </c>
      <c r="AS2" s="57">
        <v>6.1</v>
      </c>
    </row>
    <row r="3" spans="1:45" ht="79.8" thickBot="1" x14ac:dyDescent="0.35">
      <c r="A3" s="58" t="s">
        <v>136</v>
      </c>
      <c r="B3" s="59" t="s">
        <v>145</v>
      </c>
      <c r="C3" s="59" t="s">
        <v>146</v>
      </c>
      <c r="D3" s="59" t="s">
        <v>147</v>
      </c>
      <c r="E3" s="59" t="s">
        <v>148</v>
      </c>
      <c r="F3" s="59" t="s">
        <v>0</v>
      </c>
      <c r="G3" s="59" t="s">
        <v>80</v>
      </c>
      <c r="H3" s="59" t="s">
        <v>79</v>
      </c>
      <c r="I3" s="59" t="s">
        <v>75</v>
      </c>
      <c r="J3" s="59" t="s">
        <v>76</v>
      </c>
      <c r="K3" s="59" t="s">
        <v>149</v>
      </c>
      <c r="L3" s="59" t="s">
        <v>150</v>
      </c>
      <c r="M3" s="59" t="s">
        <v>151</v>
      </c>
      <c r="N3" s="59" t="s">
        <v>152</v>
      </c>
      <c r="O3" s="59" t="s">
        <v>153</v>
      </c>
      <c r="P3" s="60" t="s">
        <v>154</v>
      </c>
      <c r="Q3" s="61" t="s">
        <v>155</v>
      </c>
      <c r="R3" s="62" t="s">
        <v>156</v>
      </c>
      <c r="S3" s="63" t="s">
        <v>157</v>
      </c>
      <c r="T3" s="64" t="s">
        <v>1</v>
      </c>
      <c r="U3" s="59" t="s">
        <v>2</v>
      </c>
      <c r="V3" s="59" t="s">
        <v>73</v>
      </c>
      <c r="W3" s="59" t="s">
        <v>3</v>
      </c>
      <c r="X3" s="59" t="s">
        <v>4</v>
      </c>
      <c r="Y3" s="60" t="s">
        <v>23</v>
      </c>
      <c r="Z3" s="64" t="s">
        <v>74</v>
      </c>
      <c r="AA3" s="59" t="s">
        <v>158</v>
      </c>
      <c r="AB3" s="59" t="s">
        <v>159</v>
      </c>
      <c r="AC3" s="60" t="s">
        <v>160</v>
      </c>
      <c r="AD3" s="64" t="s">
        <v>5</v>
      </c>
      <c r="AE3" s="59" t="s">
        <v>6</v>
      </c>
      <c r="AF3" s="59" t="s">
        <v>7</v>
      </c>
      <c r="AG3" s="60" t="s">
        <v>161</v>
      </c>
      <c r="AH3" s="64" t="s">
        <v>162</v>
      </c>
      <c r="AI3" s="59" t="s">
        <v>163</v>
      </c>
      <c r="AJ3" s="59" t="s">
        <v>8</v>
      </c>
      <c r="AK3" s="59" t="s">
        <v>9</v>
      </c>
      <c r="AL3" s="59" t="s">
        <v>10</v>
      </c>
      <c r="AM3" s="59" t="s">
        <v>164</v>
      </c>
      <c r="AN3" s="59" t="s">
        <v>165</v>
      </c>
      <c r="AO3" s="59" t="s">
        <v>166</v>
      </c>
      <c r="AP3" s="59" t="s">
        <v>167</v>
      </c>
      <c r="AQ3" s="59" t="s">
        <v>168</v>
      </c>
      <c r="AR3" s="60" t="s">
        <v>169</v>
      </c>
      <c r="AS3" s="65" t="s">
        <v>170</v>
      </c>
    </row>
    <row r="4" spans="1:45" ht="144" x14ac:dyDescent="0.3">
      <c r="A4" s="66">
        <v>1</v>
      </c>
      <c r="B4" s="67" t="s">
        <v>282</v>
      </c>
      <c r="C4" s="67" t="s">
        <v>283</v>
      </c>
      <c r="D4" s="68">
        <v>3</v>
      </c>
      <c r="E4" s="67" t="s">
        <v>284</v>
      </c>
      <c r="F4" s="69" t="s">
        <v>285</v>
      </c>
      <c r="G4" s="69" t="s">
        <v>285</v>
      </c>
      <c r="H4" s="70">
        <v>4390</v>
      </c>
      <c r="I4" s="70">
        <v>150.30683999999999</v>
      </c>
      <c r="J4" s="70">
        <v>-28.546489999999999</v>
      </c>
      <c r="K4" s="71" t="s">
        <v>11</v>
      </c>
      <c r="L4" s="71" t="s">
        <v>11</v>
      </c>
      <c r="M4" s="71" t="s">
        <v>11</v>
      </c>
      <c r="N4" s="71" t="s">
        <v>11</v>
      </c>
      <c r="O4" s="71" t="s">
        <v>11</v>
      </c>
      <c r="P4" s="67"/>
      <c r="Q4" s="72" t="s">
        <v>172</v>
      </c>
      <c r="R4" s="73" t="s">
        <v>172</v>
      </c>
      <c r="S4" s="74" t="s">
        <v>172</v>
      </c>
      <c r="T4" s="71" t="s">
        <v>20</v>
      </c>
      <c r="U4" s="71" t="s">
        <v>66</v>
      </c>
      <c r="V4" s="71" t="s">
        <v>15</v>
      </c>
      <c r="W4" s="67" t="s">
        <v>286</v>
      </c>
      <c r="X4" s="71" t="s">
        <v>60</v>
      </c>
      <c r="Y4" s="67" t="s">
        <v>287</v>
      </c>
      <c r="Z4" s="71" t="s">
        <v>93</v>
      </c>
      <c r="AA4" s="67" t="s">
        <v>288</v>
      </c>
      <c r="AB4" s="67" t="s">
        <v>289</v>
      </c>
      <c r="AC4" s="67" t="s">
        <v>12</v>
      </c>
      <c r="AD4" s="71" t="s">
        <v>47</v>
      </c>
      <c r="AE4" s="70">
        <v>3</v>
      </c>
      <c r="AF4" s="70">
        <v>3</v>
      </c>
      <c r="AG4" s="67" t="s">
        <v>290</v>
      </c>
      <c r="AH4" s="175">
        <v>45000</v>
      </c>
      <c r="AI4" s="175">
        <v>4500</v>
      </c>
      <c r="AJ4" s="176">
        <v>49500</v>
      </c>
      <c r="AK4" s="175">
        <v>12375</v>
      </c>
      <c r="AL4" s="176">
        <v>37125</v>
      </c>
      <c r="AM4" s="67"/>
      <c r="AN4" s="71" t="s">
        <v>291</v>
      </c>
      <c r="AO4" s="71" t="s">
        <v>11</v>
      </c>
      <c r="AP4" s="67"/>
      <c r="AQ4" s="67"/>
      <c r="AR4" s="71" t="s">
        <v>11</v>
      </c>
      <c r="AS4" s="67" t="s">
        <v>292</v>
      </c>
    </row>
  </sheetData>
  <sheetProtection formatColumns="0" formatRows="0"/>
  <mergeCells count="6">
    <mergeCell ref="AH1:AR1"/>
    <mergeCell ref="A1:P1"/>
    <mergeCell ref="Q1:S1"/>
    <mergeCell ref="T1:Y1"/>
    <mergeCell ref="Z1:AC1"/>
    <mergeCell ref="AD1:AG1"/>
  </mergeCells>
  <conditionalFormatting sqref="AL4">
    <cfRule type="cellIs" dxfId="2" priority="1" operator="equal">
      <formula>""</formula>
    </cfRule>
    <cfRule type="cellIs" dxfId="1" priority="2" operator="greaterThan">
      <formula>2000000</formula>
    </cfRule>
  </conditionalFormatting>
  <conditionalFormatting sqref="AJ4">
    <cfRule type="cellIs" dxfId="0" priority="3" operator="equal">
      <formula>""</formula>
    </cfRule>
  </conditionalFormatting>
  <dataValidations count="3">
    <dataValidation operator="lessThanOrEqual" allowBlank="1" showInputMessage="1" showErrorMessage="1" sqref="R4:S4" xr:uid="{00000000-0002-0000-0A00-000000000000}"/>
    <dataValidation type="decimal" allowBlank="1" showInputMessage="1" showErrorMessage="1" errorTitle="Invalid entry" error="Please enter a score between 0 and 5." sqref="Q4" xr:uid="{00000000-0002-0000-0A00-000001000000}">
      <formula1>0</formula1>
      <formula2>5</formula2>
    </dataValidation>
    <dataValidation allowBlank="1" showInputMessage="1" showErrorMessage="1" sqref="A1:P4 T1:AS4" xr:uid="{00000000-0002-0000-0A00-000002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1"/>
  </sheetPr>
  <dimension ref="A1:R18"/>
  <sheetViews>
    <sheetView workbookViewId="0"/>
  </sheetViews>
  <sheetFormatPr defaultColWidth="8.77734375" defaultRowHeight="14.4" x14ac:dyDescent="0.3"/>
  <cols>
    <col min="1" max="1" width="9.21875" style="76" bestFit="1" customWidth="1"/>
    <col min="2" max="2" width="26.21875" style="76" bestFit="1" customWidth="1"/>
    <col min="3" max="3" width="61.44140625" style="76" bestFit="1" customWidth="1"/>
    <col min="4" max="4" width="26.21875" style="76" bestFit="1" customWidth="1"/>
    <col min="5" max="5" width="49.21875" style="76" customWidth="1"/>
    <col min="6" max="6" width="41.21875" style="76" bestFit="1" customWidth="1"/>
    <col min="7" max="7" width="26.77734375" style="76" bestFit="1" customWidth="1"/>
    <col min="8" max="8" width="42.44140625" style="76" bestFit="1" customWidth="1"/>
    <col min="9" max="9" width="29.77734375" style="76" bestFit="1" customWidth="1"/>
    <col min="10" max="10" width="92.77734375" style="76" bestFit="1" customWidth="1"/>
    <col min="11" max="11" width="24.5546875" style="160" bestFit="1" customWidth="1"/>
    <col min="12" max="12" width="19.21875" style="160" bestFit="1" customWidth="1"/>
    <col min="13" max="13" width="11.44140625" style="160" bestFit="1" customWidth="1"/>
    <col min="14" max="14" width="19.44140625" style="160" bestFit="1" customWidth="1"/>
    <col min="15" max="15" width="18.77734375" style="160" bestFit="1" customWidth="1"/>
    <col min="16" max="16" width="9.77734375" style="160" bestFit="1" customWidth="1"/>
    <col min="17" max="17" width="10.77734375" style="160" bestFit="1" customWidth="1"/>
    <col min="18" max="18" width="151.44140625" style="160" bestFit="1" customWidth="1"/>
  </cols>
  <sheetData>
    <row r="1" spans="1:18" ht="15.6" x14ac:dyDescent="0.3">
      <c r="A1" s="51" t="s">
        <v>36</v>
      </c>
      <c r="B1" s="51">
        <v>2.1</v>
      </c>
      <c r="C1" s="51">
        <v>2.2000000000000002</v>
      </c>
      <c r="D1" s="51">
        <v>2.2999999999999998</v>
      </c>
      <c r="E1" s="51">
        <v>2.5</v>
      </c>
      <c r="F1" s="51">
        <v>3.1</v>
      </c>
      <c r="G1" s="51">
        <v>4.0999999999999996</v>
      </c>
      <c r="H1" s="51">
        <v>5.7</v>
      </c>
      <c r="I1" s="51" t="s">
        <v>171</v>
      </c>
      <c r="J1" s="51" t="s">
        <v>171</v>
      </c>
      <c r="K1" s="51" t="s">
        <v>171</v>
      </c>
      <c r="L1" s="51" t="s">
        <v>171</v>
      </c>
      <c r="M1" s="51" t="s">
        <v>171</v>
      </c>
      <c r="N1" s="51" t="s">
        <v>171</v>
      </c>
      <c r="O1" s="51" t="s">
        <v>171</v>
      </c>
      <c r="P1" s="51" t="s">
        <v>171</v>
      </c>
      <c r="Q1" s="51" t="s">
        <v>171</v>
      </c>
      <c r="R1" s="51" t="s">
        <v>171</v>
      </c>
    </row>
    <row r="2" spans="1:18" ht="52.8" x14ac:dyDescent="0.3">
      <c r="A2" s="75" t="s">
        <v>37</v>
      </c>
      <c r="B2" s="75" t="s">
        <v>38</v>
      </c>
      <c r="C2" s="75" t="s">
        <v>39</v>
      </c>
      <c r="D2" s="75" t="s">
        <v>40</v>
      </c>
      <c r="E2" s="75" t="s">
        <v>4</v>
      </c>
      <c r="F2" s="75" t="s">
        <v>74</v>
      </c>
      <c r="G2" s="75" t="s">
        <v>89</v>
      </c>
      <c r="H2" s="75" t="s">
        <v>90</v>
      </c>
      <c r="I2" s="75" t="s">
        <v>173</v>
      </c>
      <c r="J2" s="75" t="s">
        <v>263</v>
      </c>
      <c r="K2" s="75" t="s">
        <v>264</v>
      </c>
      <c r="L2" s="75" t="s">
        <v>265</v>
      </c>
      <c r="M2" s="75" t="s">
        <v>189</v>
      </c>
      <c r="N2" s="75" t="s">
        <v>182</v>
      </c>
      <c r="O2" s="75" t="s">
        <v>229</v>
      </c>
      <c r="P2" s="75" t="s">
        <v>230</v>
      </c>
      <c r="Q2" s="75" t="s">
        <v>231</v>
      </c>
      <c r="R2" s="75" t="s">
        <v>242</v>
      </c>
    </row>
    <row r="3" spans="1:18" ht="28.8" x14ac:dyDescent="0.3">
      <c r="A3" s="76" t="s">
        <v>12</v>
      </c>
      <c r="B3" s="76" t="s">
        <v>13</v>
      </c>
      <c r="C3" s="76" t="s">
        <v>14</v>
      </c>
      <c r="D3" s="76" t="s">
        <v>41</v>
      </c>
      <c r="E3" s="76" t="s">
        <v>16</v>
      </c>
      <c r="F3" s="76" t="s">
        <v>42</v>
      </c>
      <c r="G3" s="76" t="s">
        <v>18</v>
      </c>
      <c r="H3" s="76" t="s">
        <v>43</v>
      </c>
      <c r="I3" s="76" t="s">
        <v>185</v>
      </c>
      <c r="J3" s="159" t="s">
        <v>219</v>
      </c>
      <c r="K3" s="76" t="s">
        <v>212</v>
      </c>
      <c r="L3" s="76" t="s">
        <v>126</v>
      </c>
      <c r="M3" s="76" t="s">
        <v>190</v>
      </c>
      <c r="N3" s="76" t="s">
        <v>204</v>
      </c>
      <c r="O3" s="160">
        <v>24</v>
      </c>
      <c r="P3" s="161">
        <v>44743</v>
      </c>
      <c r="Q3" s="161">
        <v>45473</v>
      </c>
      <c r="R3" s="160" t="s">
        <v>262</v>
      </c>
    </row>
    <row r="4" spans="1:18" ht="28.8" x14ac:dyDescent="0.3">
      <c r="A4" s="76" t="s">
        <v>11</v>
      </c>
      <c r="B4" s="76" t="s">
        <v>20</v>
      </c>
      <c r="C4" s="76" t="s">
        <v>44</v>
      </c>
      <c r="D4" s="76" t="s">
        <v>45</v>
      </c>
      <c r="E4" s="76" t="s">
        <v>81</v>
      </c>
      <c r="F4" s="76" t="s">
        <v>46</v>
      </c>
      <c r="G4" s="76" t="s">
        <v>47</v>
      </c>
      <c r="H4" s="76" t="s">
        <v>48</v>
      </c>
      <c r="J4" s="162" t="s">
        <v>247</v>
      </c>
      <c r="L4" s="76" t="s">
        <v>186</v>
      </c>
      <c r="M4" s="76" t="s">
        <v>191</v>
      </c>
      <c r="N4" s="76" t="s">
        <v>206</v>
      </c>
      <c r="R4" s="160" t="s">
        <v>275</v>
      </c>
    </row>
    <row r="5" spans="1:18" ht="28.8" x14ac:dyDescent="0.3">
      <c r="C5" s="76" t="s">
        <v>49</v>
      </c>
      <c r="D5" s="76" t="s">
        <v>15</v>
      </c>
      <c r="E5" s="76" t="s">
        <v>82</v>
      </c>
      <c r="F5" s="76" t="s">
        <v>50</v>
      </c>
      <c r="G5" s="76" t="s">
        <v>51</v>
      </c>
      <c r="H5" s="76" t="s">
        <v>52</v>
      </c>
      <c r="L5" s="76" t="s">
        <v>127</v>
      </c>
      <c r="M5" s="76" t="s">
        <v>192</v>
      </c>
      <c r="N5" s="76" t="s">
        <v>207</v>
      </c>
      <c r="R5" s="160" t="s">
        <v>261</v>
      </c>
    </row>
    <row r="6" spans="1:18" ht="28.8" x14ac:dyDescent="0.3">
      <c r="C6" s="76" t="s">
        <v>91</v>
      </c>
      <c r="E6" s="76" t="s">
        <v>56</v>
      </c>
      <c r="F6" s="76" t="s">
        <v>92</v>
      </c>
      <c r="G6" s="76" t="s">
        <v>22</v>
      </c>
      <c r="H6" s="76" t="s">
        <v>19</v>
      </c>
      <c r="L6" s="76" t="s">
        <v>234</v>
      </c>
      <c r="M6" s="76" t="s">
        <v>194</v>
      </c>
      <c r="N6" s="76" t="s">
        <v>208</v>
      </c>
      <c r="R6" s="160" t="s">
        <v>266</v>
      </c>
    </row>
    <row r="7" spans="1:18" ht="28.8" x14ac:dyDescent="0.3">
      <c r="C7" s="76" t="s">
        <v>53</v>
      </c>
      <c r="E7" s="76" t="s">
        <v>83</v>
      </c>
      <c r="F7" s="76" t="s">
        <v>54</v>
      </c>
      <c r="G7" s="76" t="s">
        <v>58</v>
      </c>
      <c r="L7" s="76" t="s">
        <v>235</v>
      </c>
      <c r="M7" s="76" t="s">
        <v>193</v>
      </c>
      <c r="N7" s="76" t="s">
        <v>209</v>
      </c>
      <c r="R7" s="163" t="s">
        <v>245</v>
      </c>
    </row>
    <row r="8" spans="1:18" ht="28.8" x14ac:dyDescent="0.3">
      <c r="C8" s="76" t="s">
        <v>55</v>
      </c>
      <c r="E8" s="76" t="s">
        <v>60</v>
      </c>
      <c r="F8" s="76" t="s">
        <v>57</v>
      </c>
      <c r="G8" s="76" t="s">
        <v>62</v>
      </c>
      <c r="L8" s="76" t="s">
        <v>236</v>
      </c>
      <c r="M8" s="76" t="s">
        <v>195</v>
      </c>
      <c r="N8" s="76" t="s">
        <v>210</v>
      </c>
      <c r="R8" s="160" t="s">
        <v>256</v>
      </c>
    </row>
    <row r="9" spans="1:18" ht="28.8" x14ac:dyDescent="0.3">
      <c r="C9" s="76" t="s">
        <v>59</v>
      </c>
      <c r="E9" s="76" t="s">
        <v>84</v>
      </c>
      <c r="F9" s="76" t="s">
        <v>61</v>
      </c>
      <c r="G9" s="76" t="s">
        <v>65</v>
      </c>
      <c r="L9" s="76" t="s">
        <v>187</v>
      </c>
      <c r="M9" s="76" t="s">
        <v>196</v>
      </c>
      <c r="N9" s="76" t="s">
        <v>215</v>
      </c>
      <c r="R9" s="160" t="s">
        <v>281</v>
      </c>
    </row>
    <row r="10" spans="1:18" ht="28.8" x14ac:dyDescent="0.3">
      <c r="C10" s="76" t="s">
        <v>63</v>
      </c>
      <c r="E10" s="76" t="s">
        <v>85</v>
      </c>
      <c r="F10" s="76" t="s">
        <v>64</v>
      </c>
      <c r="L10" s="76" t="s">
        <v>188</v>
      </c>
      <c r="M10" s="76" t="s">
        <v>197</v>
      </c>
      <c r="N10" s="76" t="s">
        <v>216</v>
      </c>
      <c r="R10" s="160" t="s">
        <v>276</v>
      </c>
    </row>
    <row r="11" spans="1:18" ht="28.8" x14ac:dyDescent="0.3">
      <c r="C11" s="76" t="s">
        <v>66</v>
      </c>
      <c r="E11" s="76" t="s">
        <v>86</v>
      </c>
      <c r="F11" s="76" t="s">
        <v>17</v>
      </c>
      <c r="L11" s="76" t="s">
        <v>30</v>
      </c>
      <c r="N11" s="76" t="s">
        <v>217</v>
      </c>
      <c r="R11" s="164" t="s">
        <v>279</v>
      </c>
    </row>
    <row r="12" spans="1:18" ht="43.2" x14ac:dyDescent="0.3">
      <c r="C12" s="76" t="s">
        <v>67</v>
      </c>
      <c r="E12" s="76" t="s">
        <v>87</v>
      </c>
      <c r="F12" s="76" t="s">
        <v>93</v>
      </c>
      <c r="N12" s="76" t="s">
        <v>218</v>
      </c>
      <c r="R12" s="160" t="s">
        <v>280</v>
      </c>
    </row>
    <row r="13" spans="1:18" x14ac:dyDescent="0.3">
      <c r="C13" s="76" t="s">
        <v>68</v>
      </c>
      <c r="E13" s="76" t="s">
        <v>88</v>
      </c>
      <c r="N13" s="76" t="s">
        <v>196</v>
      </c>
      <c r="R13" s="160" t="s">
        <v>277</v>
      </c>
    </row>
    <row r="14" spans="1:18" x14ac:dyDescent="0.3">
      <c r="C14" s="76" t="s">
        <v>69</v>
      </c>
      <c r="R14" s="160" t="s">
        <v>278</v>
      </c>
    </row>
    <row r="15" spans="1:18" x14ac:dyDescent="0.3">
      <c r="C15" s="76" t="s">
        <v>70</v>
      </c>
      <c r="R15" s="160" t="s">
        <v>272</v>
      </c>
    </row>
    <row r="16" spans="1:18" x14ac:dyDescent="0.3">
      <c r="C16" s="76" t="s">
        <v>21</v>
      </c>
      <c r="R16" s="160" t="s">
        <v>271</v>
      </c>
    </row>
    <row r="17" spans="3:3" x14ac:dyDescent="0.3">
      <c r="C17" s="76" t="s">
        <v>71</v>
      </c>
    </row>
    <row r="18" spans="3:3" x14ac:dyDescent="0.3">
      <c r="C18" s="76" t="s">
        <v>72</v>
      </c>
    </row>
  </sheetData>
  <sheetProtection formatColumns="0" formatRows="0"/>
  <hyperlinks>
    <hyperlink ref="J3" r:id="rId1" xr:uid="{00000000-0004-0000-0B00-000000000000}"/>
    <hyperlink ref="J4" r:id="rId2" xr:uid="{00000000-0004-0000-0B00-00000100000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91D56E8D3EE84483467148EFF8E30C" ma:contentTypeVersion="13" ma:contentTypeDescription="Create a new document." ma:contentTypeScope="" ma:versionID="f21819c85dea8b6c0240c0f0615fd36d">
  <xsd:schema xmlns:xsd="http://www.w3.org/2001/XMLSchema" xmlns:xs="http://www.w3.org/2001/XMLSchema" xmlns:p="http://schemas.microsoft.com/office/2006/metadata/properties" xmlns:ns2="df5a58a0-b192-4163-a286-313c155403d6" xmlns:ns3="f44a4385-8387-418a-9c0f-30efad379749" targetNamespace="http://schemas.microsoft.com/office/2006/metadata/properties" ma:root="true" ma:fieldsID="7d883b415af711ad625cc3e89cc87f42" ns2:_="" ns3:_="">
    <xsd:import namespace="df5a58a0-b192-4163-a286-313c155403d6"/>
    <xsd:import namespace="f44a4385-8387-418a-9c0f-30efad3797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a58a0-b192-4163-a286-313c155403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4a4385-8387-418a-9c0f-30efad37974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D5F9C-3628-46A8-A67F-82215019F5DE}">
  <ds:schemaRefs>
    <ds:schemaRef ds:uri="http://purl.org/dc/terms/"/>
    <ds:schemaRef ds:uri="http://www.w3.org/XML/1998/namespace"/>
    <ds:schemaRef ds:uri="http://purl.org/dc/elements/1.1/"/>
    <ds:schemaRef ds:uri="df5a58a0-b192-4163-a286-313c155403d6"/>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f44a4385-8387-418a-9c0f-30efad379749"/>
    <ds:schemaRef ds:uri="http://purl.org/dc/dcmitype/"/>
  </ds:schemaRefs>
</ds:datastoreItem>
</file>

<file path=customXml/itemProps2.xml><?xml version="1.0" encoding="utf-8"?>
<ds:datastoreItem xmlns:ds="http://schemas.openxmlformats.org/officeDocument/2006/customXml" ds:itemID="{A4D8CF63-AC76-4BF1-8692-8BE37BDC6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a58a0-b192-4163-a286-313c155403d6"/>
    <ds:schemaRef ds:uri="f44a4385-8387-418a-9c0f-30efad379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68752-9A0C-460B-9BBB-29251074D4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vt:lpstr>
      <vt:lpstr>1.0 Project Details</vt:lpstr>
      <vt:lpstr>2.0 Issue Identification</vt:lpstr>
      <vt:lpstr>Drop downs</vt:lpstr>
      <vt:lpstr>3.0 Benefits &amp; Collaboration</vt:lpstr>
      <vt:lpstr>4.0 Plan of Activities</vt:lpstr>
      <vt:lpstr>5.0 Project Delivery</vt:lpstr>
      <vt:lpstr>6.0 Project Costs &amp; Innovation</vt:lpstr>
      <vt:lpstr>7.0 Supporting Evidence</vt:lpstr>
      <vt:lpstr>Checklist</vt:lpstr>
      <vt:lpstr>Checklist_1</vt:lpstr>
      <vt:lpstr>Certification</vt:lpstr>
      <vt:lpstr>Estimate_method</vt:lpstr>
      <vt:lpstr>policy</vt:lpstr>
      <vt:lpstr>Project_Category</vt:lpstr>
      <vt:lpstr>Project_s_key_Objective</vt:lpstr>
      <vt:lpstr>Project_stage</vt:lpstr>
      <vt:lpstr>Project_type</vt:lpstr>
      <vt:lpstr>ProjectBenefit</vt:lpstr>
      <vt:lpstr>'OTHER DATA'!YesNo1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cossinsl</dc:creator>
  <cp:lastModifiedBy>Britt Carseldine</cp:lastModifiedBy>
  <cp:lastPrinted>2022-05-24T21:21:52Z</cp:lastPrinted>
  <dcterms:created xsi:type="dcterms:W3CDTF">2021-11-07T23:08:29Z</dcterms:created>
  <dcterms:modified xsi:type="dcterms:W3CDTF">2023-12-07T05:43:23Z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0x0101001091D56E8D3EE84483467148EFF8E30C</vt:lpwstr>
  </property>
</Properties>
</file>