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iveraa\Desktop\"/>
    </mc:Choice>
  </mc:AlternateContent>
  <xr:revisionPtr revIDLastSave="0" documentId="8_{B50F526C-F7AD-47D9-AFE7-7D7B2A146C81}" xr6:coauthVersionLast="47" xr6:coauthVersionMax="47" xr10:uidLastSave="{00000000-0000-0000-0000-000000000000}"/>
  <workbookProtection workbookAlgorithmName="SHA-512" workbookHashValue="fPLARD5o4GjLWgWjh2ECzyzLd/JfqOoO0EInrSvThap2niX029UMlt4WSCfA0DRaF6ep0Jb2tTHvkNNKKfao1w==" workbookSaltValue="BMx4reWTzJl1PRUJgTn1Og==" workbookSpinCount="100000" lockStructure="1"/>
  <bookViews>
    <workbookView xWindow="-120" yWindow="-120" windowWidth="38640" windowHeight="21120" activeTab="1" xr2:uid="{00000000-000D-0000-FFFF-FFFF00000000}"/>
  </bookViews>
  <sheets>
    <sheet name="Instructions" sheetId="2" r:id="rId1"/>
    <sheet name="Inpu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C24" i="3"/>
  <c r="C9" i="3"/>
  <c r="C8" i="3" l="1"/>
  <c r="C25" i="3" s="1"/>
  <c r="C7" i="3"/>
  <c r="C23" i="3" l="1"/>
  <c r="C22" i="3"/>
  <c r="C20" i="3"/>
  <c r="C27" i="3" l="1"/>
</calcChain>
</file>

<file path=xl/sharedStrings.xml><?xml version="1.0" encoding="utf-8"?>
<sst xmlns="http://schemas.openxmlformats.org/spreadsheetml/2006/main" count="27" uniqueCount="27">
  <si>
    <t>DRFA Labour Oncost Calculator Instructions</t>
  </si>
  <si>
    <t>2. Percentages should be entered as decimals (e.g. 12% = 0.12).</t>
  </si>
  <si>
    <t>Probability Factor Employee Reaches Long Service Leave Years of Service</t>
  </si>
  <si>
    <t>Standard Hours in a Day</t>
  </si>
  <si>
    <t>Inputs</t>
  </si>
  <si>
    <t>Calculation</t>
  </si>
  <si>
    <t>Annual Labour Cost</t>
  </si>
  <si>
    <t>Standard Weekly Hours</t>
  </si>
  <si>
    <t>Superannuation (as decimal)</t>
  </si>
  <si>
    <t>Workers Compensation Premium (GST exclusive)</t>
  </si>
  <si>
    <t>Long Service Leave Entitlement (days)</t>
  </si>
  <si>
    <t>DRFA Claimable Oncost %</t>
  </si>
  <si>
    <t>Annual Leave Hours Entitlement (per employee)</t>
  </si>
  <si>
    <t>Annual Hours (per employee)</t>
  </si>
  <si>
    <t>1. Using the Input sheet enter the values related to the data query in Column C</t>
  </si>
  <si>
    <t>3. The workbook automatically calculates the maximum rate that may be applied to claimed salary costs.</t>
  </si>
  <si>
    <t>5. Formulas are based on DRFA Labour Costs National Guidance Note examples.</t>
  </si>
  <si>
    <t>4. Councils and State Agencies may also claim any other direct employee costs required under an existing industry award or legislation on an actual cost basis.</t>
  </si>
  <si>
    <t>Workers Compensation</t>
  </si>
  <si>
    <t>Annual Leave</t>
  </si>
  <si>
    <t>Superannuation</t>
  </si>
  <si>
    <t>Personal Leave</t>
  </si>
  <si>
    <t>Long Service Leave</t>
  </si>
  <si>
    <t>Pubic Holidays</t>
  </si>
  <si>
    <t>Personal Leave  Hours Annually (per employee)</t>
  </si>
  <si>
    <t>Number Public Holidays in a Year</t>
  </si>
  <si>
    <t>Years of Service to Obtain LSL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</si>
</sst>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Border="1"/>
    <xf numFmtId="0" fontId="0" fillId="2" borderId="1" xfId="0" applyFill="1" applyBorder="1"/>
    <xf numFmtId="10" fontId="0" fillId="2" borderId="1" xfId="1" applyNumberFormat="1" applyFont="1" applyFill="1" applyBorder="1"/>
    <xf numFmtId="10" fontId="0" fillId="2" borderId="1" xfId="0" applyNumberFormat="1" applyFill="1" applyBorder="1"/>
    <xf numFmtId="0" fontId="0" fillId="2" borderId="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3" fontId="0" fillId="2" borderId="1" xfId="2" applyFont="1" applyFill="1" applyBorder="1"/>
    <xf numFmtId="10" fontId="0" fillId="2" borderId="2" xfId="0" applyNumberFormat="1" applyFill="1" applyBorder="1"/>
    <xf numFmtId="0" fontId="0" fillId="2" borderId="1" xfId="0" applyFill="1" applyBorder="1" applyAlignment="1">
      <alignment horizontal="center"/>
    </xf>
    <xf numFmtId="44" fontId="0" fillId="0" borderId="1" xfId="3" applyFont="1" applyFill="1" applyBorder="1"/>
    <xf numFmtId="43" fontId="0" fillId="0" borderId="1" xfId="2" applyNumberFormat="1" applyFont="1" applyFill="1" applyBorder="1"/>
    <xf numFmtId="10" fontId="0" fillId="0" borderId="1" xfId="1" applyNumberFormat="1" applyFont="1" applyFill="1" applyBorder="1" applyAlignment="1">
      <alignment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1</xdr:row>
      <xdr:rowOff>146050</xdr:rowOff>
    </xdr:from>
    <xdr:to>
      <xdr:col>8</xdr:col>
      <xdr:colOff>361950</xdr:colOff>
      <xdr:row>27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4362F7-1815-14C4-AF7E-EB0C640F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327025"/>
          <a:ext cx="3276600" cy="4778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396875</xdr:colOff>
      <xdr:row>1</xdr:row>
      <xdr:rowOff>149225</xdr:rowOff>
    </xdr:from>
    <xdr:to>
      <xdr:col>18</xdr:col>
      <xdr:colOff>369266</xdr:colOff>
      <xdr:row>18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3A439A-1CD9-0F13-7AE1-D9CF1689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7850" y="330200"/>
          <a:ext cx="6068391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F12" sqref="F12"/>
    </sheetView>
  </sheetViews>
  <sheetFormatPr defaultColWidth="8.7109375" defaultRowHeight="15" x14ac:dyDescent="0.25"/>
  <cols>
    <col min="1" max="16384" width="8.7109375" style="2"/>
  </cols>
  <sheetData>
    <row r="1" spans="1:1" x14ac:dyDescent="0.25">
      <c r="A1" s="1" t="s">
        <v>0</v>
      </c>
    </row>
    <row r="3" spans="1:1" x14ac:dyDescent="0.25">
      <c r="A3" s="2" t="s">
        <v>14</v>
      </c>
    </row>
    <row r="4" spans="1:1" x14ac:dyDescent="0.25">
      <c r="A4" s="2" t="s">
        <v>1</v>
      </c>
    </row>
    <row r="5" spans="1:1" x14ac:dyDescent="0.25">
      <c r="A5" s="2" t="s">
        <v>15</v>
      </c>
    </row>
    <row r="6" spans="1:1" x14ac:dyDescent="0.25">
      <c r="A6" s="2" t="s">
        <v>17</v>
      </c>
    </row>
    <row r="7" spans="1:1" x14ac:dyDescent="0.25">
      <c r="A7" s="2" t="s">
        <v>16</v>
      </c>
    </row>
  </sheetData>
  <pageMargins left="0.75" right="0.75" top="1" bottom="1" header="0.5" footer="0.5"/>
  <headerFooter>
    <oddHeader>&amp;C&amp;"Calibri"&amp;14&amp;K000000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EC3E-CF88-4A6E-9909-9152F168E08C}">
  <dimension ref="A3:C28"/>
  <sheetViews>
    <sheetView tabSelected="1" workbookViewId="0">
      <selection activeCell="C13" sqref="C13"/>
    </sheetView>
  </sheetViews>
  <sheetFormatPr defaultColWidth="8.7109375" defaultRowHeight="15" x14ac:dyDescent="0.25"/>
  <cols>
    <col min="1" max="1" width="1.85546875" style="3" bestFit="1" customWidth="1"/>
    <col min="2" max="2" width="42.28515625" style="2" customWidth="1"/>
    <col min="3" max="3" width="24" style="2" bestFit="1" customWidth="1"/>
    <col min="4" max="16384" width="8.7109375" style="2"/>
  </cols>
  <sheetData>
    <row r="3" spans="2:3" x14ac:dyDescent="0.25">
      <c r="C3" s="11" t="s">
        <v>4</v>
      </c>
    </row>
    <row r="4" spans="2:3" x14ac:dyDescent="0.25">
      <c r="B4" s="4" t="s">
        <v>8</v>
      </c>
      <c r="C4" s="4">
        <v>0.12</v>
      </c>
    </row>
    <row r="5" spans="2:3" x14ac:dyDescent="0.25">
      <c r="B5" s="4" t="s">
        <v>9</v>
      </c>
      <c r="C5" s="12">
        <v>13532000</v>
      </c>
    </row>
    <row r="6" spans="2:3" x14ac:dyDescent="0.25">
      <c r="B6" s="4" t="s">
        <v>6</v>
      </c>
      <c r="C6" s="12">
        <v>547861000</v>
      </c>
    </row>
    <row r="7" spans="2:3" x14ac:dyDescent="0.25">
      <c r="B7" s="4" t="s">
        <v>12</v>
      </c>
      <c r="C7" s="13">
        <f>(37.5*4)</f>
        <v>150</v>
      </c>
    </row>
    <row r="8" spans="2:3" x14ac:dyDescent="0.25">
      <c r="B8" s="4" t="s">
        <v>13</v>
      </c>
      <c r="C8" s="13">
        <f>37.5*52</f>
        <v>1950</v>
      </c>
    </row>
    <row r="9" spans="2:3" x14ac:dyDescent="0.25">
      <c r="B9" s="4" t="s">
        <v>24</v>
      </c>
      <c r="C9" s="13">
        <f>(37.5*2)</f>
        <v>75</v>
      </c>
    </row>
    <row r="10" spans="2:3" x14ac:dyDescent="0.25">
      <c r="B10" s="4" t="s">
        <v>10</v>
      </c>
      <c r="C10" s="13">
        <v>6.0667</v>
      </c>
    </row>
    <row r="11" spans="2:3" x14ac:dyDescent="0.25">
      <c r="B11" s="4" t="s">
        <v>26</v>
      </c>
      <c r="C11" s="13">
        <v>7</v>
      </c>
    </row>
    <row r="12" spans="2:3" x14ac:dyDescent="0.25">
      <c r="B12" s="4" t="s">
        <v>7</v>
      </c>
      <c r="C12" s="13">
        <v>37.5</v>
      </c>
    </row>
    <row r="13" spans="2:3" ht="29.1" customHeight="1" x14ac:dyDescent="0.25">
      <c r="B13" s="7" t="s">
        <v>2</v>
      </c>
      <c r="C13" s="14">
        <v>0.3</v>
      </c>
    </row>
    <row r="14" spans="2:3" x14ac:dyDescent="0.25">
      <c r="B14" s="4" t="s">
        <v>25</v>
      </c>
      <c r="C14" s="9">
        <v>13</v>
      </c>
    </row>
    <row r="15" spans="2:3" x14ac:dyDescent="0.25">
      <c r="B15" s="4" t="s">
        <v>3</v>
      </c>
      <c r="C15" s="9">
        <v>7.5</v>
      </c>
    </row>
    <row r="19" spans="2:3" x14ac:dyDescent="0.25">
      <c r="C19" s="11" t="s">
        <v>5</v>
      </c>
    </row>
    <row r="20" spans="2:3" x14ac:dyDescent="0.25">
      <c r="B20" s="2" t="s">
        <v>20</v>
      </c>
      <c r="C20" s="5">
        <f>C4</f>
        <v>0.12</v>
      </c>
    </row>
    <row r="21" spans="2:3" x14ac:dyDescent="0.25">
      <c r="B21" s="2" t="s">
        <v>18</v>
      </c>
      <c r="C21" s="5">
        <f>C5/C6</f>
        <v>2.4699695725740652E-2</v>
      </c>
    </row>
    <row r="22" spans="2:3" x14ac:dyDescent="0.25">
      <c r="B22" s="2" t="s">
        <v>19</v>
      </c>
      <c r="C22" s="5">
        <f>C7/C8</f>
        <v>7.6923076923076927E-2</v>
      </c>
    </row>
    <row r="23" spans="2:3" x14ac:dyDescent="0.25">
      <c r="B23" s="2" t="s">
        <v>21</v>
      </c>
      <c r="C23" s="5">
        <f>C9/C8</f>
        <v>3.8461538461538464E-2</v>
      </c>
    </row>
    <row r="24" spans="2:3" x14ac:dyDescent="0.25">
      <c r="B24" s="8" t="s">
        <v>22</v>
      </c>
      <c r="C24" s="14">
        <f>(C10/C11)/C12*C13</f>
        <v>6.9333714285714282E-3</v>
      </c>
    </row>
    <row r="25" spans="2:3" x14ac:dyDescent="0.25">
      <c r="B25" s="2" t="s">
        <v>23</v>
      </c>
      <c r="C25" s="6">
        <f>(C14*C15)/C8</f>
        <v>0.05</v>
      </c>
    </row>
    <row r="26" spans="2:3" x14ac:dyDescent="0.25">
      <c r="C26" s="3"/>
    </row>
    <row r="27" spans="2:3" ht="15.75" thickBot="1" x14ac:dyDescent="0.3">
      <c r="B27" s="2" t="s">
        <v>11</v>
      </c>
      <c r="C27" s="10">
        <f>SUM(C20:C26)</f>
        <v>0.31701768253892743</v>
      </c>
    </row>
    <row r="28" spans="2:3" ht="15.75" thickTop="1" x14ac:dyDescent="0.25"/>
  </sheetData>
  <protectedRanges>
    <protectedRange algorithmName="SHA-512" hashValue="1s0FvPsRgss8YF8uTg2/K84/A0ieVdtFSqEgVbVfnIr/IFJpWMobBvA0U8CJhDeAeI0o44/Mwwww2uQfAfAkbg==" saltValue="1PUJHFoUOYH+xwbEWUVkgA==" spinCount="100000" sqref="C4:C15" name="Range1"/>
  </protectedRange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Inputs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Alfredo Rivera</cp:lastModifiedBy>
  <dcterms:created xsi:type="dcterms:W3CDTF">2026-05-12T22:53:06Z</dcterms:created>
  <dcterms:modified xsi:type="dcterms:W3CDTF">2026-06-16T04:41:12Z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bc3138-a8c5-44af-9bba-b55cd594e2ed_Enabled">
    <vt:lpwstr>true</vt:lpwstr>
  </property>
  <property fmtid="{D5CDD505-2E9C-101B-9397-08002B2CF9AE}" pid="3" name="MSIP_Label_68bc3138-a8c5-44af-9bba-b55cd594e2ed_SetDate">
    <vt:lpwstr>2026-05-12T23:58:10Z</vt:lpwstr>
  </property>
  <property fmtid="{D5CDD505-2E9C-101B-9397-08002B2CF9AE}" pid="4" name="MSIP_Label_68bc3138-a8c5-44af-9bba-b55cd594e2ed_Method">
    <vt:lpwstr>Standard</vt:lpwstr>
  </property>
  <property fmtid="{D5CDD505-2E9C-101B-9397-08002B2CF9AE}" pid="5" name="MSIP_Label_68bc3138-a8c5-44af-9bba-b55cd594e2ed_Name">
    <vt:lpwstr>Official</vt:lpwstr>
  </property>
  <property fmtid="{D5CDD505-2E9C-101B-9397-08002B2CF9AE}" pid="6" name="MSIP_Label_68bc3138-a8c5-44af-9bba-b55cd594e2ed_SiteId">
    <vt:lpwstr>87805475-394b-440a-b6d1-8657fffea784</vt:lpwstr>
  </property>
  <property fmtid="{D5CDD505-2E9C-101B-9397-08002B2CF9AE}" pid="7" name="MSIP_Label_68bc3138-a8c5-44af-9bba-b55cd594e2ed_ActionId">
    <vt:lpwstr>02595fa1-96ae-4471-a402-4a8fe9eef02f</vt:lpwstr>
  </property>
  <property fmtid="{D5CDD505-2E9C-101B-9397-08002B2CF9AE}" pid="8" name="MSIP_Label_68bc3138-a8c5-44af-9bba-b55cd594e2ed_ContentBits">
    <vt:lpwstr>1</vt:lpwstr>
  </property>
  <property fmtid="{D5CDD505-2E9C-101B-9397-08002B2CF9AE}" pid="9" name="MSIP_Label_68bc3138-a8c5-44af-9bba-b55cd594e2ed_Tag">
    <vt:lpwstr>10, 3, 0, 1</vt:lpwstr>
  </property>
</Properties>
</file>